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uridico\Desktop\"/>
    </mc:Choice>
  </mc:AlternateContent>
  <xr:revisionPtr revIDLastSave="0" documentId="8_{C94FBC53-8098-45A0-9461-979B2D098BC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LACION DE BIENES" sheetId="1" r:id="rId1"/>
    <sheet name="Hoja1" sheetId="6" state="hidden" r:id="rId2"/>
    <sheet name="Hoja2" sheetId="7" state="hidden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1" i="1" l="1"/>
  <c r="C19" i="1" l="1"/>
  <c r="D8" i="7" l="1"/>
  <c r="D6" i="7" s="1"/>
  <c r="D15" i="7"/>
  <c r="D72" i="7"/>
  <c r="D111" i="7"/>
  <c r="D80" i="7"/>
  <c r="D67" i="7"/>
  <c r="D47" i="7"/>
  <c r="D34" i="7" s="1"/>
  <c r="E5" i="6"/>
  <c r="G5" i="6"/>
  <c r="M5" i="6"/>
  <c r="O5" i="6"/>
  <c r="E71" i="6"/>
  <c r="E30" i="6"/>
  <c r="G17" i="6"/>
  <c r="C17" i="6"/>
  <c r="E41" i="6"/>
  <c r="C5" i="6" l="1"/>
</calcChain>
</file>

<file path=xl/sharedStrings.xml><?xml version="1.0" encoding="utf-8"?>
<sst xmlns="http://schemas.openxmlformats.org/spreadsheetml/2006/main" count="413" uniqueCount="231">
  <si>
    <t>TODO RIESGO DAÑOS MATERIALES (INCLUYE LOS RAMOS DE INCENDIO Y ANEXOS  INCLUIDO TERREMOTO Y AMIT, LUCRO CESANTE, ROTURA DE MAQUINARIA, SUSTRACCION CON VIOLENCIA, SUSTRACCION SIN VIOLENCIA, TODO RIESGO SUSTRACCION, EQUIPO ELECTRICO Y ELECTRONICO), MANEJO GLOBAL Y RESPONSABILIDAD CIVIL EXTRACONTRACTUAL - VIDA GRUPO - RESPONSABILIDAD CIVIL SERVIDORES PUBLICOS - AUTOMOVILES - SOAT - TODO RIESGO EQUIPO Y MAQUINARIA - IRF</t>
  </si>
  <si>
    <t>INCENDIO Y/O ANEXOS</t>
  </si>
  <si>
    <t>DETALLE</t>
  </si>
  <si>
    <t>VALOR ASEGURADO</t>
  </si>
  <si>
    <t>EDIFICIO, TANQUES DE ALMACENAMIENTO Y CANALES DE CONDUCCION, BOCATOMA Y PLANTA DE TRATAMIENTO DE AGUA POTABLE Y SEDE SOCIAL)</t>
  </si>
  <si>
    <t>DEPENDENCIAS VARIAS</t>
  </si>
  <si>
    <t>MEJORAS LOCATIVAS DEPENDENCIAS VARIAS</t>
  </si>
  <si>
    <t>OBRAS CIVILES TERMINADAS(INCLUIDOS MUROS Y GAVIONES DEPENDENCIAS VARIAS)</t>
  </si>
  <si>
    <t>ADAPTACION A NORMAS DE SISMORESISTENCIA</t>
  </si>
  <si>
    <t>CONTENIDOS MUEBLES Y ENSERES DEPENDENCIAS VARIAS</t>
  </si>
  <si>
    <t>JUEGOS INFANTILES, CANCHAS DE FUTBOL, BALONCESTO, PISTAS (TODO RIESGO</t>
  </si>
  <si>
    <t>HERRAMIENTAS DEPENDENCIAS VARIAS</t>
  </si>
  <si>
    <t>DINEROS DEPENDENCIAS VARIAS</t>
  </si>
  <si>
    <t>CONTAINER (DEPENDENCIAS VARIAS)</t>
  </si>
  <si>
    <t xml:space="preserve">MAQUINARIA Y EQUIPO </t>
  </si>
  <si>
    <t>TODO RIESGO CONTENIDOS ESPECIALES</t>
  </si>
  <si>
    <t>CONSTRUCCION ZANHON HONDO</t>
  </si>
  <si>
    <t>PTAR LA MARINA</t>
  </si>
  <si>
    <t>PCH EL CAIMO</t>
  </si>
  <si>
    <t>EDIFICIO (INCLUYE REDES Y DUCTOS)</t>
  </si>
  <si>
    <t>PLANTA GENERACION ENERGIA</t>
  </si>
  <si>
    <t>BOCATOMA</t>
  </si>
  <si>
    <t>EDIFICO PCH EL CAIMO</t>
  </si>
  <si>
    <t>PRESA COMPUERTA</t>
  </si>
  <si>
    <t>CASETA</t>
  </si>
  <si>
    <t>CONSTRUCCION ANEXA</t>
  </si>
  <si>
    <t>ESTACION DE BOMBEO ALTERNA</t>
  </si>
  <si>
    <t>ESTACION DE BOMBEO CHAGUALA</t>
  </si>
  <si>
    <t>GASTOS POR PERDIDA DE ARRENDAMIENTO EVENTO 100,000,000/ VIGENCIA 600,000,000</t>
  </si>
  <si>
    <t xml:space="preserve">EDIFICACIONES </t>
  </si>
  <si>
    <t>TANQUES DE ALMACENAMIENTO</t>
  </si>
  <si>
    <t>CANALES DE CONDUCCIÓN</t>
  </si>
  <si>
    <t xml:space="preserve">BOCATOMA </t>
  </si>
  <si>
    <t xml:space="preserve">PLANTA DE TRATAMIENTO DE AGUA POTABLE </t>
  </si>
  <si>
    <t xml:space="preserve">SEDE SOCIAL </t>
  </si>
  <si>
    <t>PLANTA DE TRATAMIENTO</t>
  </si>
  <si>
    <t xml:space="preserve">CAM PISO 5 Y 6 Y PARQUEADEROS </t>
  </si>
  <si>
    <t xml:space="preserve">CORBONES CRA 26 Y 28, CLL 13 Y 14 </t>
  </si>
  <si>
    <t xml:space="preserve">TANQUE Nº 5 LAS MARGARITAS </t>
  </si>
  <si>
    <t xml:space="preserve">TANQUE Nº 6 EL MESON </t>
  </si>
  <si>
    <t xml:space="preserve">TANQUES 1 Y 2 REGIVIT </t>
  </si>
  <si>
    <t>TANQUE DE ALMACENAMIENTO "UMATA"</t>
  </si>
  <si>
    <t>CRA 23 D C 8 ARCHIVO</t>
  </si>
  <si>
    <t xml:space="preserve">FCA EL HOYO BOQUÍA SALENTO </t>
  </si>
  <si>
    <t xml:space="preserve">CRA 17 CLLS 27 Y 30 TALLERES </t>
  </si>
  <si>
    <t>VER SAN PEDRO EDIFICACIÓN PCH</t>
  </si>
  <si>
    <t xml:space="preserve">INSTALACIONES DEPORTIVAS Y RECREACIONALES </t>
  </si>
  <si>
    <t xml:space="preserve">CERRAMIENTO PARQUE DE LOS SUEÑOS </t>
  </si>
  <si>
    <t xml:space="preserve">SEDE SOCIAL EL CAIMO </t>
  </si>
  <si>
    <t xml:space="preserve">CANAL CONDUCCIÓN ENERGIA </t>
  </si>
  <si>
    <t>VALOR EPA</t>
  </si>
  <si>
    <t>NO REGISTRA INFORMACIÓN</t>
  </si>
  <si>
    <t xml:space="preserve">MUEBLES, ENSERES Y EQUIPOS DE OFICINA </t>
  </si>
  <si>
    <t>OTROS MUEBLES Y ENSERES SERVICIO DE ACUEDUCTO</t>
  </si>
  <si>
    <t>OTROS MUEBLES Y ENSERES ACEQUIA</t>
  </si>
  <si>
    <t>OTROS MUEBLES Y DIVISIÓN ACUEDUCTO ALCANTARILLADO</t>
  </si>
  <si>
    <t>OTROS MUEBLES Y ENSERES ACUEDUCTOS OFICINA</t>
  </si>
  <si>
    <t xml:space="preserve">MUEBLES Y ENSERES LABORATORIO MEDIDORES </t>
  </si>
  <si>
    <t>MUEBLES Y ENSERES LABORATORIO CALIDAD DE AGUA</t>
  </si>
  <si>
    <t>OTROS MUEBLES Y ENSERES REDES ALCANTARILLADO</t>
  </si>
  <si>
    <t xml:space="preserve">OTROS MUEBLES Y ENSERES ALCANTARILLADO OFICINAS </t>
  </si>
  <si>
    <t>OTROS MUEBLES Y ENSERES ASEO</t>
  </si>
  <si>
    <t xml:space="preserve">MUEBLES Y ENSERES -OFICINAS ADMINISTRATIVAS </t>
  </si>
  <si>
    <t>EQUIPOS DE COMUNICACIÓN Y COMPUTACIÓN</t>
  </si>
  <si>
    <t>EQUIPO DE COMUNICACIÓN Y COMPUTACIÓN</t>
  </si>
  <si>
    <t>ALCANTARILLADO</t>
  </si>
  <si>
    <t>OFICINA ADMINISTRATIVA</t>
  </si>
  <si>
    <t xml:space="preserve">ACUEDUCTO OFICINAS </t>
  </si>
  <si>
    <t xml:space="preserve">ALCANTARILLADO OFICINAS </t>
  </si>
  <si>
    <t>ASEO OFICINAS</t>
  </si>
  <si>
    <t xml:space="preserve">PARQUEADERO EL EDEN </t>
  </si>
  <si>
    <t>EQUIPO DE COMPUTO OFICINAS ADMINISTRATIVAS</t>
  </si>
  <si>
    <t xml:space="preserve">OTROS EQUIPOS DE COMUNICACIÓN Y COMPUTACIÓN </t>
  </si>
  <si>
    <t xml:space="preserve">HERRAMIENTAS Y ACCESORIOS </t>
  </si>
  <si>
    <t>HERRAMIENTAS Y ACCESORIOS DE ACUEDUCTO</t>
  </si>
  <si>
    <t>HERRAMIENTAS Y ACCESORIOS DE ASEO</t>
  </si>
  <si>
    <t>HERRAMIENTAS Y ACCESORIOS ALCANTARILLADO</t>
  </si>
  <si>
    <t>BOCATOMA Y PLANTA DE TRATAMIENTO</t>
  </si>
  <si>
    <t>REDES</t>
  </si>
  <si>
    <t xml:space="preserve">CONTROL PERDIDAS </t>
  </si>
  <si>
    <t>REMOLQUE CON TANQUE DE ACERO</t>
  </si>
  <si>
    <t>RETROEXCAVADORA CATER TLC 040-5843</t>
  </si>
  <si>
    <t xml:space="preserve">LABORATORIO CALIDAD DE AGUA </t>
  </si>
  <si>
    <t>COMERCIALIZACIÓN ACUEDUCTO</t>
  </si>
  <si>
    <t xml:space="preserve">TANQUES PARA SUSTANCIAS QUÍMICAS </t>
  </si>
  <si>
    <t>ACREDITACIÓN LABORATORIO MEDIDORES</t>
  </si>
  <si>
    <t xml:space="preserve">CORBONES- PLANEACIÓN TECNICA </t>
  </si>
  <si>
    <t>MOTOBOMBA AUTOCEBANTE EN HIERRO</t>
  </si>
  <si>
    <t>MAQUINARIA Y EQUIPO DE ALCANTARILLADO</t>
  </si>
  <si>
    <t>EQUIPO DE INSPECCIÓN DE REDES</t>
  </si>
  <si>
    <t>MINICARGADOR BOBCAT S570</t>
  </si>
  <si>
    <t>MAQUINARIA Y EQUIPO  LABORATORIO PTAR LA MARINA</t>
  </si>
  <si>
    <t>MAQUINARIA Y EQUIPO EN ASEO</t>
  </si>
  <si>
    <t>MINICARGADOR BOBCAT S530</t>
  </si>
  <si>
    <t>ENVASADORA</t>
  </si>
  <si>
    <t xml:space="preserve">OFICINAS ADMINISTRATIVAS </t>
  </si>
  <si>
    <t>EL CAIMO</t>
  </si>
  <si>
    <t>MAQUINARIA Y EQUIPO ASEO</t>
  </si>
  <si>
    <t>MAQUINARIA Y EQUIPO</t>
  </si>
  <si>
    <t xml:space="preserve">INVENTARIOS </t>
  </si>
  <si>
    <t xml:space="preserve">LABORATORIO REACTIVOS </t>
  </si>
  <si>
    <t>B. CORBONES</t>
  </si>
  <si>
    <t xml:space="preserve">MEDIDORES </t>
  </si>
  <si>
    <t>BODEGA PTAR LA MARINA</t>
  </si>
  <si>
    <t>BODEGA DE ASEO</t>
  </si>
  <si>
    <t>PLANTA DE TRATAMIENTO (INSUMOS)</t>
  </si>
  <si>
    <t xml:space="preserve">MATERIALES ENVASADORA </t>
  </si>
  <si>
    <t>ALMACEN CAM</t>
  </si>
  <si>
    <t>OTROS INVENTARIOS EN TRÁNSITO</t>
  </si>
  <si>
    <t>(DEPRECIACIÓN)</t>
  </si>
  <si>
    <t>VALORIZACIÓN</t>
  </si>
  <si>
    <t xml:space="preserve">BOCATOMA Y ADUCCIÓN QUEBRADA LA VIBORA </t>
  </si>
  <si>
    <t>ESTACIÓN DE BOMBEO</t>
  </si>
  <si>
    <t xml:space="preserve">BOCATOMA Y ADUCCIÓN QUEBRADA LA VÍBORA </t>
  </si>
  <si>
    <t xml:space="preserve">EDIFICIO PCH EL CAIMO </t>
  </si>
  <si>
    <t xml:space="preserve">GENERACIÓN ENERGIA EL CAIMO </t>
  </si>
  <si>
    <t>CONSTRUCCION EN CURSO PLANTA AGUAS RESIDUALES LA MARINA</t>
  </si>
  <si>
    <t xml:space="preserve">PTAR LA MARINA </t>
  </si>
  <si>
    <t>LOTE</t>
  </si>
  <si>
    <t>JUEGOS INFANTILES, CANCHAS DE FUTBOL, BALONCESTO, PISTAS (TODO RIESGO)</t>
  </si>
  <si>
    <t>TOTAL CONSTRUCCIONES</t>
  </si>
  <si>
    <t>DEPENDENCIAS VARIAS CONTENIDOS</t>
  </si>
  <si>
    <t>TODO RIESGO CONTENIDOS ESPECIALES MOVILES Y PORTATILES</t>
  </si>
  <si>
    <t>EQUIPO ELECTRICOS Y ELECTRONICOS</t>
  </si>
  <si>
    <t>EQUIPO DE PROCESAMIENTO DE DATOS INCLUYE REDES</t>
  </si>
  <si>
    <t>EQUIPOS MOVILES  Y PORTATILES</t>
  </si>
  <si>
    <t>EQUPOS MOVILES EN ARRENDAMIENTO</t>
  </si>
  <si>
    <t>LUCRO CESANTE FORMA INGLESA</t>
  </si>
  <si>
    <t xml:space="preserve">DEPENDENCIAS VARIAS </t>
  </si>
  <si>
    <t>INCENDIO MERCANCIAS FLOTANTES</t>
  </si>
  <si>
    <t xml:space="preserve">POLIZAS FLOTANTES INCENDIO Y SUSTRACCION </t>
  </si>
  <si>
    <t>SUSTRACCION FLOTANTES</t>
  </si>
  <si>
    <t xml:space="preserve">GASTOS DE ADECUACION A SUELOS Y TERRENOS </t>
  </si>
  <si>
    <t xml:space="preserve">VALORES ASEGURADOS PÓLIZA PYME </t>
  </si>
  <si>
    <t xml:space="preserve">MANEJO </t>
  </si>
  <si>
    <t xml:space="preserve">BASICO </t>
  </si>
  <si>
    <t xml:space="preserve">RESPONSABILIDAD CIVIL EXTRACONTRACTUAL </t>
  </si>
  <si>
    <t>RESPONSABILIDAD CIVIL SERVIDORES PÚBLICOS</t>
  </si>
  <si>
    <t>IRF</t>
  </si>
  <si>
    <t>CARGOS ASEGURADOS</t>
  </si>
  <si>
    <t xml:space="preserve">Miembros de Junta Directiva </t>
  </si>
  <si>
    <t>Secretario Juridico</t>
  </si>
  <si>
    <t xml:space="preserve">Director Financiero </t>
  </si>
  <si>
    <t>Subgerente Administrativo</t>
  </si>
  <si>
    <t xml:space="preserve">Gerente: </t>
  </si>
  <si>
    <t>AUTOMOVILES LIVIANOS</t>
  </si>
  <si>
    <t xml:space="preserve">AUTOMOVILES PESADOS </t>
  </si>
  <si>
    <t xml:space="preserve">EQUIPO Y MAQUINARIA </t>
  </si>
  <si>
    <t>Retroexcavadora Caterpillar TLP 040</t>
  </si>
  <si>
    <t>Retroexcavadora Jhon Deere TLPE40</t>
  </si>
  <si>
    <t>Compactadoras 25 YD#</t>
  </si>
  <si>
    <t>Compactadoras 17 YD3</t>
  </si>
  <si>
    <t>Equipo Ampiroll</t>
  </si>
  <si>
    <t>Minicargador Bobcat</t>
  </si>
  <si>
    <t>Martillo Bobcat</t>
  </si>
  <si>
    <t>Compactadora</t>
  </si>
  <si>
    <t>Ampiroll nuevo OCH763</t>
  </si>
  <si>
    <t>Ampiroll nuevo - compactador 25 YDS3 capricornio OCH766</t>
  </si>
  <si>
    <t>Compresor 0440</t>
  </si>
  <si>
    <t>Compresor 0444</t>
  </si>
  <si>
    <t>Equipo de Perforación</t>
  </si>
  <si>
    <t>Compactador nuevo</t>
  </si>
  <si>
    <t>Minicargador Bobcat S530 TL6873</t>
  </si>
  <si>
    <t xml:space="preserve">DIRECCIONES DE RIESGOS ASEGURADOS </t>
  </si>
  <si>
    <t xml:space="preserve">Carrera 14 Nro. 44 N - 0 Armenia Q. </t>
  </si>
  <si>
    <t>Urbanización la Patria Manzana 7,8 42 y 43</t>
  </si>
  <si>
    <t>Corregimiento el Caimo - Vereda San Pedro</t>
  </si>
  <si>
    <t xml:space="preserve">Vereda San Juan </t>
  </si>
  <si>
    <t>Carrera 14 Nro. 42N -0</t>
  </si>
  <si>
    <t>Vereda Puerto Espejo Lote 1</t>
  </si>
  <si>
    <t xml:space="preserve">Carrera 17 Nro. 16-24 </t>
  </si>
  <si>
    <t xml:space="preserve">Carrera 17 Nro 16 - 00   Pisos 5 y 6 CAM </t>
  </si>
  <si>
    <t xml:space="preserve">RC DAÑOS POR GUADAÑA </t>
  </si>
  <si>
    <t>Evento $1.000.000 Vigencia $50.000.000</t>
  </si>
  <si>
    <t>Compactador OCH780</t>
  </si>
  <si>
    <t>Compactador OCH778</t>
  </si>
  <si>
    <t>Compactador OCH781</t>
  </si>
  <si>
    <t>Compactador OCH782</t>
  </si>
  <si>
    <t>Carrotanque OCH788</t>
  </si>
  <si>
    <t>ONJ025 - Modelo 2009 - 01604065</t>
  </si>
  <si>
    <t>ONJ022 - Modelo 2009 - 01604065</t>
  </si>
  <si>
    <t>ONJ028 - Modelo 2008 - 06421009</t>
  </si>
  <si>
    <t>OCH706 - Modelo 2011 - 06407003</t>
  </si>
  <si>
    <t>ONJ037- Modelo 2009 - 10906004</t>
  </si>
  <si>
    <t>GXM127 - Modelo 2007 - 01604047</t>
  </si>
  <si>
    <t>OCH759 - Modelo 2012 - 06406120</t>
  </si>
  <si>
    <t>OCH760 - Modelo 2016  - 39206001</t>
  </si>
  <si>
    <t>746AAP - Modelo 2016  - 07019009</t>
  </si>
  <si>
    <t>744AAP - Modelo 2016 - 07019009</t>
  </si>
  <si>
    <t>745AAP - Modelo 2016  - 07019009</t>
  </si>
  <si>
    <t>OCH762 - Modelo 2017  - 06404012</t>
  </si>
  <si>
    <t>OCH767 - Modelo 2017 - 01604093</t>
  </si>
  <si>
    <t>OCH768 - Modelo 2017  - 01604093</t>
  </si>
  <si>
    <t>ARS265 - Modelo 1999 - 01611047</t>
  </si>
  <si>
    <t>OCH769 - Modelo 2018  - 01612177</t>
  </si>
  <si>
    <t>GXM120 - Modelo 2007- 01626019</t>
  </si>
  <si>
    <t>GXM128 - Modelo 2007  - 01626019</t>
  </si>
  <si>
    <t>OCH718 - Modelo 2012 - 03604089</t>
  </si>
  <si>
    <t>OCH717 - Modelo 2012 - 03604089</t>
  </si>
  <si>
    <t>OCH716 - Modelo 2012- 03604089</t>
  </si>
  <si>
    <t>OCH714 - Modelo 2012 - 03611096</t>
  </si>
  <si>
    <t>OCH715 - Modelo 2012 - 03611096</t>
  </si>
  <si>
    <t>OCH710 - Modelo 2012 - 03611096</t>
  </si>
  <si>
    <t>OCH711 - Modelo 2012 - 03611096</t>
  </si>
  <si>
    <t>OCH712 - Modelo 2012- 03611095</t>
  </si>
  <si>
    <t>OCH713 - Modelo 2012 - 03611095</t>
  </si>
  <si>
    <t>OCH720- Modelo 2012 - 03626089</t>
  </si>
  <si>
    <t>OCH722 - Modelo 2012  - 03604091</t>
  </si>
  <si>
    <t>OCH764 - Modelo 2017 - 03611105</t>
  </si>
  <si>
    <t>OCH766 - Modelo 2017 - 01611152</t>
  </si>
  <si>
    <t>OCH763 - Modelo 2017  - 03611105</t>
  </si>
  <si>
    <t>OCH772 - Modelo 2018 - 01611152</t>
  </si>
  <si>
    <t>OCH773 - Modelo 2018 - 01611152</t>
  </si>
  <si>
    <t>OCH774 - Modelo 2018 - 01611152</t>
  </si>
  <si>
    <t>OCH770 - Modelo 2018 - 01612188</t>
  </si>
  <si>
    <t>OCH780- Modelo 2020 - 01611148</t>
  </si>
  <si>
    <t>OCH778 - Modelo 2020 - 01611148</t>
  </si>
  <si>
    <t>OCH781- Modelo 2020 - 01611148</t>
  </si>
  <si>
    <t>OCH782- Modelo 2020 - 01611148</t>
  </si>
  <si>
    <t>RETRO EXCAVADORA CATERPILLAR CON MARTILLO</t>
  </si>
  <si>
    <t xml:space="preserve">VALOR ASEGURADO  </t>
  </si>
  <si>
    <t>OCH784 - Modelo 2020 . 03704043</t>
  </si>
  <si>
    <t>OCH785 Modelo 2020 . 03704043</t>
  </si>
  <si>
    <t>OCH786 Modelo 2020 . 03704043</t>
  </si>
  <si>
    <t>OCH787 Modelo 2020 . 03704043</t>
  </si>
  <si>
    <t>OCH788 - Modelo 2020 - Carrotanque  01610078</t>
  </si>
  <si>
    <t>Compactador OCH787</t>
  </si>
  <si>
    <t xml:space="preserve">Para reclamaciones por daños por guadaña de $0 a $2,000,000 NO APLICA DEDUCIBLE. Para reclamacion por daños por guadañas superiores a $2,000,000 la reclamacion se realizara por la cobertura basica de RCE y aplicara el deducible contrado. </t>
  </si>
  <si>
    <t>GASTOS POR PERDIDA DE ARRENDAMIENTO 105.000.000/VIGENCIA $630.000.000</t>
  </si>
  <si>
    <t>TOTAL MAQUINARIA Y EQUIPO</t>
  </si>
  <si>
    <t xml:space="preserve">LUCRO CESANTE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</si>
</sst>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164" formatCode="_-* #,##0.00\ &quot;€&quot;_-;\-* #,##0.00\ &quot;€&quot;_-;_-* &quot;-&quot;??\ &quot;€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 * #,##0.00_ ;_ * \-#,##0.00_ ;_ * &quot;-&quot;??_ ;_ @_ "/>
    <numFmt numFmtId="168" formatCode="_ &quot;$&quot;\ * #,##0.00_ ;_ &quot;$&quot;\ * \-#,##0.00_ ;_ &quot;$&quot;\ * &quot;-&quot;??_ ;_ @_ "/>
    <numFmt numFmtId="169" formatCode="_(&quot;$&quot;\ * #,##0_);_(&quot;$&quot;\ * \(#,##0\);_(&quot;$&quot;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72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8" fillId="0" borderId="0"/>
    <xf numFmtId="42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51">
    <xf numFmtId="0" fontId="0" fillId="0" borderId="0" xfId="0"/>
    <xf numFmtId="0" fontId="6" fillId="0" borderId="5" xfId="2" applyFont="1" applyFill="1" applyBorder="1" applyAlignment="1">
      <alignment wrapText="1"/>
    </xf>
    <xf numFmtId="0" fontId="7" fillId="0" borderId="1" xfId="2" applyFont="1" applyFill="1" applyBorder="1" applyAlignment="1">
      <alignment wrapText="1"/>
    </xf>
    <xf numFmtId="0" fontId="6" fillId="0" borderId="7" xfId="2" applyFont="1" applyFill="1" applyBorder="1" applyAlignment="1">
      <alignment wrapText="1"/>
    </xf>
    <xf numFmtId="0" fontId="6" fillId="0" borderId="3" xfId="2" applyFont="1" applyFill="1" applyBorder="1" applyAlignment="1">
      <alignment wrapText="1"/>
    </xf>
    <xf numFmtId="0" fontId="0" fillId="0" borderId="0" xfId="0" applyAlignment="1"/>
    <xf numFmtId="0" fontId="6" fillId="0" borderId="3" xfId="2" applyFont="1" applyBorder="1" applyAlignment="1">
      <alignment wrapText="1"/>
    </xf>
    <xf numFmtId="0" fontId="6" fillId="0" borderId="7" xfId="2" applyFont="1" applyBorder="1" applyAlignment="1">
      <alignment wrapText="1"/>
    </xf>
    <xf numFmtId="169" fontId="4" fillId="2" borderId="2" xfId="1" applyNumberFormat="1" applyFont="1" applyFill="1" applyBorder="1" applyAlignment="1"/>
    <xf numFmtId="169" fontId="4" fillId="0" borderId="8" xfId="1" applyNumberFormat="1" applyFont="1" applyFill="1" applyBorder="1" applyAlignment="1"/>
    <xf numFmtId="169" fontId="4" fillId="0" borderId="4" xfId="1" applyNumberFormat="1" applyFont="1" applyFill="1" applyBorder="1" applyAlignment="1"/>
    <xf numFmtId="169" fontId="4" fillId="0" borderId="6" xfId="1" applyNumberFormat="1" applyFont="1" applyFill="1" applyBorder="1" applyAlignment="1"/>
    <xf numFmtId="169" fontId="5" fillId="0" borderId="2" xfId="1" applyNumberFormat="1" applyFont="1" applyFill="1" applyBorder="1" applyAlignment="1"/>
    <xf numFmtId="0" fontId="5" fillId="3" borderId="3" xfId="2" applyFont="1" applyFill="1" applyBorder="1" applyAlignment="1">
      <alignment wrapText="1"/>
    </xf>
    <xf numFmtId="169" fontId="5" fillId="3" borderId="4" xfId="1" applyNumberFormat="1" applyFont="1" applyFill="1" applyBorder="1" applyAlignment="1">
      <alignment horizontal="center" wrapText="1"/>
    </xf>
    <xf numFmtId="169" fontId="4" fillId="0" borderId="9" xfId="1" applyNumberFormat="1" applyFont="1" applyFill="1" applyBorder="1" applyAlignment="1"/>
    <xf numFmtId="169" fontId="4" fillId="0" borderId="10" xfId="1" applyNumberFormat="1" applyFont="1" applyFill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2" fontId="0" fillId="0" borderId="0" xfId="13" applyFont="1" applyAlignment="1"/>
    <xf numFmtId="42" fontId="2" fillId="0" borderId="0" xfId="13" applyFont="1" applyAlignment="1">
      <alignment horizontal="center" vertical="center"/>
    </xf>
    <xf numFmtId="42" fontId="2" fillId="0" borderId="0" xfId="0" applyNumberFormat="1" applyFont="1" applyAlignment="1">
      <alignment horizontal="center" vertical="center"/>
    </xf>
    <xf numFmtId="42" fontId="0" fillId="0" borderId="0" xfId="13" applyFont="1" applyAlignment="1">
      <alignment horizontal="left" vertical="center"/>
    </xf>
    <xf numFmtId="42" fontId="1" fillId="0" borderId="0" xfId="13" applyFont="1" applyAlignment="1">
      <alignment horizontal="left" vertical="center"/>
    </xf>
    <xf numFmtId="42" fontId="2" fillId="0" borderId="0" xfId="0" applyNumberFormat="1" applyFont="1"/>
    <xf numFmtId="169" fontId="5" fillId="0" borderId="6" xfId="1" applyNumberFormat="1" applyFont="1" applyFill="1" applyBorder="1" applyAlignment="1"/>
    <xf numFmtId="42" fontId="0" fillId="0" borderId="0" xfId="13" applyFont="1"/>
    <xf numFmtId="42" fontId="2" fillId="0" borderId="0" xfId="13" applyFont="1"/>
    <xf numFmtId="0" fontId="2" fillId="0" borderId="0" xfId="0" applyFont="1"/>
    <xf numFmtId="42" fontId="1" fillId="0" borderId="0" xfId="13" applyFont="1"/>
    <xf numFmtId="0" fontId="6" fillId="2" borderId="0" xfId="2" applyFont="1" applyFill="1" applyBorder="1" applyAlignment="1">
      <alignment wrapText="1"/>
    </xf>
    <xf numFmtId="169" fontId="4" fillId="2" borderId="0" xfId="1" applyNumberFormat="1" applyFont="1" applyFill="1" applyBorder="1" applyAlignment="1"/>
    <xf numFmtId="0" fontId="0" fillId="2" borderId="0" xfId="0" applyFill="1" applyBorder="1"/>
    <xf numFmtId="169" fontId="4" fillId="0" borderId="12" xfId="1" applyNumberFormat="1" applyFont="1" applyFill="1" applyBorder="1" applyAlignment="1"/>
    <xf numFmtId="0" fontId="6" fillId="0" borderId="11" xfId="2" applyFont="1" applyFill="1" applyBorder="1" applyAlignment="1">
      <alignment wrapText="1"/>
    </xf>
    <xf numFmtId="42" fontId="2" fillId="4" borderId="0" xfId="13" applyFont="1" applyFill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42" fontId="2" fillId="0" borderId="0" xfId="13" applyFont="1" applyAlignment="1"/>
    <xf numFmtId="0" fontId="0" fillId="0" borderId="0" xfId="0" applyFont="1" applyAlignment="1"/>
    <xf numFmtId="0" fontId="5" fillId="0" borderId="3" xfId="2" applyFont="1" applyFill="1" applyBorder="1" applyAlignment="1">
      <alignment wrapText="1"/>
    </xf>
    <xf numFmtId="42" fontId="2" fillId="2" borderId="0" xfId="13" applyFont="1" applyFill="1" applyAlignment="1">
      <alignment horizontal="center" vertical="center"/>
    </xf>
    <xf numFmtId="42" fontId="2" fillId="0" borderId="0" xfId="13" applyFont="1" applyAlignment="1">
      <alignment horizontal="right" vertical="center"/>
    </xf>
    <xf numFmtId="0" fontId="6" fillId="0" borderId="1" xfId="2" applyFont="1" applyFill="1" applyBorder="1" applyAlignment="1">
      <alignment wrapText="1"/>
    </xf>
    <xf numFmtId="169" fontId="4" fillId="0" borderId="2" xfId="1" applyNumberFormat="1" applyFont="1" applyFill="1" applyBorder="1" applyAlignment="1"/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42" fontId="2" fillId="4" borderId="0" xfId="0" applyNumberFormat="1" applyFont="1" applyFill="1" applyAlignment="1">
      <alignment horizontal="center" vertical="center"/>
    </xf>
    <xf numFmtId="42" fontId="2" fillId="4" borderId="0" xfId="13" applyFont="1" applyFill="1"/>
    <xf numFmtId="0" fontId="2" fillId="4" borderId="0" xfId="0" applyFont="1" applyFill="1"/>
    <xf numFmtId="0" fontId="0" fillId="4" borderId="0" xfId="0" applyFill="1"/>
    <xf numFmtId="0" fontId="0" fillId="4" borderId="0" xfId="0" applyFont="1" applyFill="1" applyAlignment="1"/>
    <xf numFmtId="0" fontId="7" fillId="0" borderId="0" xfId="2" applyFont="1" applyFill="1" applyBorder="1" applyAlignment="1">
      <alignment vertical="center" wrapText="1"/>
    </xf>
    <xf numFmtId="169" fontId="5" fillId="0" borderId="0" xfId="1" applyNumberFormat="1" applyFont="1" applyFill="1" applyBorder="1" applyAlignment="1">
      <alignment vertical="center"/>
    </xf>
    <xf numFmtId="0" fontId="2" fillId="0" borderId="0" xfId="0" applyFont="1" applyFill="1" applyAlignment="1"/>
    <xf numFmtId="0" fontId="0" fillId="0" borderId="0" xfId="0" applyFill="1"/>
    <xf numFmtId="0" fontId="6" fillId="0" borderId="0" xfId="2" applyFont="1" applyFill="1" applyBorder="1" applyAlignment="1">
      <alignment wrapText="1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wrapText="1"/>
    </xf>
    <xf numFmtId="42" fontId="2" fillId="0" borderId="0" xfId="13" applyFont="1" applyFill="1" applyAlignment="1"/>
    <xf numFmtId="0" fontId="7" fillId="3" borderId="1" xfId="2" applyFont="1" applyFill="1" applyBorder="1" applyAlignment="1">
      <alignment wrapText="1"/>
    </xf>
    <xf numFmtId="0" fontId="6" fillId="3" borderId="7" xfId="2" applyFont="1" applyFill="1" applyBorder="1" applyAlignment="1">
      <alignment wrapText="1"/>
    </xf>
    <xf numFmtId="169" fontId="4" fillId="3" borderId="8" xfId="1" applyNumberFormat="1" applyFont="1" applyFill="1" applyBorder="1" applyAlignment="1"/>
    <xf numFmtId="0" fontId="6" fillId="3" borderId="3" xfId="2" applyFont="1" applyFill="1" applyBorder="1" applyAlignment="1">
      <alignment wrapText="1"/>
    </xf>
    <xf numFmtId="169" fontId="4" fillId="3" borderId="4" xfId="1" applyNumberFormat="1" applyFont="1" applyFill="1" applyBorder="1" applyAlignment="1"/>
    <xf numFmtId="0" fontId="7" fillId="3" borderId="3" xfId="2" applyFont="1" applyFill="1" applyBorder="1" applyAlignment="1">
      <alignment wrapText="1"/>
    </xf>
    <xf numFmtId="169" fontId="5" fillId="3" borderId="4" xfId="1" applyNumberFormat="1" applyFont="1" applyFill="1" applyBorder="1" applyAlignment="1"/>
    <xf numFmtId="0" fontId="7" fillId="3" borderId="3" xfId="2" applyFont="1" applyFill="1" applyBorder="1" applyAlignment="1">
      <alignment vertical="center" wrapText="1"/>
    </xf>
    <xf numFmtId="169" fontId="5" fillId="3" borderId="4" xfId="1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wrapText="1"/>
    </xf>
    <xf numFmtId="169" fontId="5" fillId="0" borderId="0" xfId="1" applyNumberFormat="1" applyFont="1" applyFill="1" applyBorder="1" applyAlignment="1"/>
    <xf numFmtId="42" fontId="2" fillId="0" borderId="0" xfId="0" applyNumberFormat="1" applyFont="1" applyFill="1"/>
    <xf numFmtId="0" fontId="6" fillId="3" borderId="4" xfId="2" applyFont="1" applyFill="1" applyBorder="1" applyAlignment="1">
      <alignment wrapText="1"/>
    </xf>
    <xf numFmtId="0" fontId="7" fillId="3" borderId="4" xfId="2" applyFont="1" applyFill="1" applyBorder="1" applyAlignment="1">
      <alignment wrapText="1"/>
    </xf>
    <xf numFmtId="169" fontId="5" fillId="3" borderId="2" xfId="1" applyNumberFormat="1" applyFont="1" applyFill="1" applyBorder="1" applyAlignment="1"/>
    <xf numFmtId="169" fontId="4" fillId="0" borderId="0" xfId="1" applyNumberFormat="1" applyFont="1" applyFill="1" applyBorder="1" applyAlignment="1"/>
    <xf numFmtId="169" fontId="4" fillId="3" borderId="9" xfId="1" applyNumberFormat="1" applyFont="1" applyFill="1" applyBorder="1" applyAlignment="1"/>
    <xf numFmtId="169" fontId="4" fillId="3" borderId="10" xfId="1" applyNumberFormat="1" applyFont="1" applyFill="1" applyBorder="1" applyAlignment="1"/>
    <xf numFmtId="0" fontId="13" fillId="3" borderId="1" xfId="2" applyFont="1" applyFill="1" applyBorder="1" applyAlignment="1">
      <alignment wrapText="1"/>
    </xf>
    <xf numFmtId="169" fontId="14" fillId="3" borderId="2" xfId="1" applyNumberFormat="1" applyFont="1" applyFill="1" applyBorder="1" applyAlignment="1"/>
    <xf numFmtId="0" fontId="15" fillId="3" borderId="3" xfId="2" applyFont="1" applyFill="1" applyBorder="1" applyAlignment="1">
      <alignment wrapText="1"/>
    </xf>
    <xf numFmtId="169" fontId="16" fillId="3" borderId="4" xfId="1" applyNumberFormat="1" applyFont="1" applyFill="1" applyBorder="1" applyAlignment="1"/>
    <xf numFmtId="42" fontId="1" fillId="4" borderId="0" xfId="13" applyFont="1" applyFill="1"/>
    <xf numFmtId="42" fontId="1" fillId="4" borderId="0" xfId="13" applyFont="1" applyFill="1" applyAlignment="1"/>
    <xf numFmtId="42" fontId="1" fillId="0" borderId="0" xfId="13" applyFont="1" applyAlignment="1"/>
    <xf numFmtId="0" fontId="2" fillId="4" borderId="4" xfId="0" applyFont="1" applyFill="1" applyBorder="1"/>
    <xf numFmtId="42" fontId="2" fillId="4" borderId="4" xfId="13" applyFont="1" applyFill="1" applyBorder="1"/>
    <xf numFmtId="42" fontId="2" fillId="4" borderId="4" xfId="0" applyNumberFormat="1" applyFont="1" applyFill="1" applyBorder="1"/>
    <xf numFmtId="42" fontId="2" fillId="0" borderId="4" xfId="0" applyNumberFormat="1" applyFont="1" applyBorder="1"/>
    <xf numFmtId="0" fontId="12" fillId="4" borderId="4" xfId="0" applyFont="1" applyFill="1" applyBorder="1" applyAlignment="1">
      <alignment horizontal="center" vertical="center"/>
    </xf>
    <xf numFmtId="0" fontId="18" fillId="0" borderId="0" xfId="0" applyFont="1" applyFill="1" applyAlignment="1"/>
    <xf numFmtId="0" fontId="3" fillId="0" borderId="4" xfId="2" applyFont="1" applyFill="1" applyBorder="1" applyAlignment="1">
      <alignment horizontal="left" vertical="center" wrapText="1"/>
    </xf>
    <xf numFmtId="169" fontId="17" fillId="0" borderId="4" xfId="1" applyNumberFormat="1" applyFont="1" applyFill="1" applyBorder="1" applyAlignment="1">
      <alignment horizontal="center" vertical="center"/>
    </xf>
    <xf numFmtId="169" fontId="3" fillId="0" borderId="4" xfId="1" applyNumberFormat="1" applyFont="1" applyFill="1" applyBorder="1" applyAlignment="1">
      <alignment horizontal="center" vertical="center"/>
    </xf>
    <xf numFmtId="0" fontId="3" fillId="0" borderId="4" xfId="2" applyFont="1" applyFill="1" applyBorder="1" applyAlignment="1">
      <alignment vertical="center" wrapText="1"/>
    </xf>
    <xf numFmtId="169" fontId="3" fillId="0" borderId="4" xfId="1" applyNumberFormat="1" applyFont="1" applyFill="1" applyBorder="1" applyAlignment="1">
      <alignment vertical="center"/>
    </xf>
    <xf numFmtId="0" fontId="3" fillId="0" borderId="4" xfId="2" applyFont="1" applyFill="1" applyBorder="1" applyAlignment="1">
      <alignment wrapText="1"/>
    </xf>
    <xf numFmtId="169" fontId="3" fillId="0" borderId="4" xfId="1" applyNumberFormat="1" applyFont="1" applyFill="1" applyBorder="1" applyAlignment="1"/>
    <xf numFmtId="0" fontId="3" fillId="0" borderId="13" xfId="2" applyFont="1" applyFill="1" applyBorder="1" applyAlignment="1">
      <alignment wrapText="1"/>
    </xf>
    <xf numFmtId="169" fontId="3" fillId="0" borderId="9" xfId="1" applyNumberFormat="1" applyFont="1" applyFill="1" applyBorder="1" applyAlignment="1"/>
    <xf numFmtId="42" fontId="18" fillId="0" borderId="0" xfId="13" applyFont="1" applyFill="1" applyAlignment="1"/>
    <xf numFmtId="169" fontId="17" fillId="0" borderId="4" xfId="1" applyNumberFormat="1" applyFont="1" applyFill="1" applyBorder="1" applyAlignment="1">
      <alignment vertical="center"/>
    </xf>
    <xf numFmtId="0" fontId="17" fillId="0" borderId="4" xfId="2" applyFont="1" applyFill="1" applyBorder="1" applyAlignment="1">
      <alignment horizontal="center" wrapText="1"/>
    </xf>
    <xf numFmtId="0" fontId="17" fillId="0" borderId="4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42" fontId="19" fillId="0" borderId="4" xfId="0" applyNumberFormat="1" applyFont="1" applyFill="1" applyBorder="1" applyAlignment="1">
      <alignment horizontal="center" vertical="center"/>
    </xf>
    <xf numFmtId="42" fontId="19" fillId="0" borderId="4" xfId="13" applyFont="1" applyFill="1" applyBorder="1" applyAlignment="1"/>
    <xf numFmtId="42" fontId="19" fillId="0" borderId="4" xfId="0" applyNumberFormat="1" applyFont="1" applyFill="1" applyBorder="1" applyAlignment="1"/>
    <xf numFmtId="42" fontId="20" fillId="0" borderId="4" xfId="13" applyFont="1" applyFill="1" applyBorder="1" applyAlignment="1"/>
    <xf numFmtId="169" fontId="19" fillId="0" borderId="4" xfId="1" applyNumberFormat="1" applyFont="1" applyFill="1" applyBorder="1" applyAlignment="1">
      <alignment vertical="center"/>
    </xf>
    <xf numFmtId="169" fontId="20" fillId="0" borderId="4" xfId="1" applyNumberFormat="1" applyFont="1" applyFill="1" applyBorder="1" applyAlignment="1">
      <alignment vertical="center"/>
    </xf>
    <xf numFmtId="169" fontId="20" fillId="0" borderId="4" xfId="1" applyNumberFormat="1" applyFont="1" applyFill="1" applyBorder="1" applyAlignment="1"/>
    <xf numFmtId="0" fontId="20" fillId="0" borderId="0" xfId="0" applyFont="1" applyFill="1" applyAlignment="1"/>
    <xf numFmtId="0" fontId="17" fillId="5" borderId="4" xfId="2" applyFont="1" applyFill="1" applyBorder="1" applyAlignment="1">
      <alignment horizontal="center" vertical="center" wrapText="1"/>
    </xf>
    <xf numFmtId="169" fontId="17" fillId="5" borderId="4" xfId="1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left" wrapText="1"/>
    </xf>
    <xf numFmtId="169" fontId="19" fillId="0" borderId="9" xfId="1" applyNumberFormat="1" applyFont="1" applyFill="1" applyBorder="1" applyAlignment="1">
      <alignment horizontal="center"/>
    </xf>
    <xf numFmtId="169" fontId="20" fillId="0" borderId="4" xfId="1" applyNumberFormat="1" applyFont="1" applyFill="1" applyBorder="1" applyAlignment="1">
      <alignment wrapText="1"/>
    </xf>
    <xf numFmtId="0" fontId="3" fillId="0" borderId="14" xfId="2" applyFont="1" applyFill="1" applyBorder="1" applyAlignment="1">
      <alignment wrapText="1"/>
    </xf>
    <xf numFmtId="169" fontId="20" fillId="0" borderId="12" xfId="1" applyNumberFormat="1" applyFont="1" applyFill="1" applyBorder="1" applyAlignment="1"/>
    <xf numFmtId="0" fontId="20" fillId="0" borderId="0" xfId="0" applyFont="1" applyBorder="1" applyAlignment="1">
      <alignment horizontal="left" vertical="center" wrapText="1"/>
    </xf>
    <xf numFmtId="169" fontId="20" fillId="0" borderId="0" xfId="1" applyNumberFormat="1" applyFont="1" applyFill="1" applyBorder="1" applyAlignment="1"/>
    <xf numFmtId="0" fontId="20" fillId="0" borderId="4" xfId="0" applyFont="1" applyFill="1" applyBorder="1" applyAlignment="1">
      <alignment horizontal="left" vertical="center" wrapText="1"/>
    </xf>
    <xf numFmtId="169" fontId="20" fillId="0" borderId="9" xfId="1" applyNumberFormat="1" applyFont="1" applyFill="1" applyBorder="1" applyAlignment="1"/>
    <xf numFmtId="42" fontId="18" fillId="0" borderId="0" xfId="0" applyNumberFormat="1" applyFont="1" applyFill="1" applyAlignment="1"/>
    <xf numFmtId="0" fontId="3" fillId="0" borderId="13" xfId="2" applyFont="1" applyFill="1" applyBorder="1" applyAlignment="1">
      <alignment horizontal="left" wrapText="1"/>
    </xf>
    <xf numFmtId="169" fontId="17" fillId="0" borderId="9" xfId="1" applyNumberFormat="1" applyFont="1" applyFill="1" applyBorder="1" applyAlignment="1"/>
    <xf numFmtId="0" fontId="20" fillId="0" borderId="6" xfId="0" applyFont="1" applyFill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left" vertical="center" wrapText="1"/>
    </xf>
    <xf numFmtId="0" fontId="17" fillId="5" borderId="4" xfId="2" applyNumberFormat="1" applyFont="1" applyFill="1" applyBorder="1" applyAlignment="1">
      <alignment horizontal="center" wrapText="1"/>
    </xf>
    <xf numFmtId="0" fontId="17" fillId="5" borderId="13" xfId="2" applyFont="1" applyFill="1" applyBorder="1" applyAlignment="1">
      <alignment horizontal="left" wrapText="1"/>
    </xf>
    <xf numFmtId="0" fontId="17" fillId="5" borderId="9" xfId="2" applyFont="1" applyFill="1" applyBorder="1" applyAlignment="1">
      <alignment horizontal="left" wrapText="1"/>
    </xf>
    <xf numFmtId="0" fontId="17" fillId="5" borderId="13" xfId="2" applyFont="1" applyFill="1" applyBorder="1" applyAlignment="1">
      <alignment horizontal="center" vertical="center" wrapText="1"/>
    </xf>
    <xf numFmtId="0" fontId="17" fillId="5" borderId="9" xfId="2" applyFont="1" applyFill="1" applyBorder="1" applyAlignment="1">
      <alignment horizontal="center" vertical="center" wrapText="1"/>
    </xf>
    <xf numFmtId="0" fontId="17" fillId="5" borderId="13" xfId="2" applyFont="1" applyFill="1" applyBorder="1" applyAlignment="1">
      <alignment horizontal="center" wrapText="1"/>
    </xf>
    <xf numFmtId="0" fontId="17" fillId="5" borderId="9" xfId="2" applyFont="1" applyFill="1" applyBorder="1" applyAlignment="1">
      <alignment horizontal="center" wrapText="1"/>
    </xf>
    <xf numFmtId="0" fontId="17" fillId="0" borderId="4" xfId="2" applyFont="1" applyFill="1" applyBorder="1" applyAlignment="1">
      <alignment horizontal="center" vertical="center" wrapText="1"/>
    </xf>
    <xf numFmtId="0" fontId="17" fillId="0" borderId="13" xfId="2" applyFont="1" applyFill="1" applyBorder="1" applyAlignment="1">
      <alignment horizontal="center" vertical="center" wrapText="1"/>
    </xf>
    <xf numFmtId="0" fontId="17" fillId="0" borderId="9" xfId="2" applyFont="1" applyFill="1" applyBorder="1" applyAlignment="1">
      <alignment horizontal="center" vertical="center" wrapText="1"/>
    </xf>
    <xf numFmtId="0" fontId="17" fillId="5" borderId="14" xfId="2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5" fillId="3" borderId="1" xfId="2" applyNumberFormat="1" applyFont="1" applyFill="1" applyBorder="1" applyAlignment="1">
      <alignment horizontal="center" vertical="top" wrapText="1"/>
    </xf>
    <xf numFmtId="0" fontId="5" fillId="3" borderId="2" xfId="2" applyNumberFormat="1" applyFont="1" applyFill="1" applyBorder="1" applyAlignment="1">
      <alignment horizontal="center" vertical="top" wrapText="1"/>
    </xf>
    <xf numFmtId="0" fontId="5" fillId="3" borderId="1" xfId="2" applyNumberFormat="1" applyFont="1" applyFill="1" applyBorder="1" applyAlignment="1">
      <alignment horizontal="center" wrapText="1"/>
    </xf>
    <xf numFmtId="0" fontId="5" fillId="3" borderId="2" xfId="2" applyNumberFormat="1" applyFont="1" applyFill="1" applyBorder="1" applyAlignment="1">
      <alignment horizontal="center" wrapText="1"/>
    </xf>
    <xf numFmtId="0" fontId="5" fillId="3" borderId="4" xfId="2" applyNumberFormat="1" applyFont="1" applyFill="1" applyBorder="1" applyAlignment="1">
      <alignment horizontal="center" vertical="top" wrapText="1"/>
    </xf>
    <xf numFmtId="0" fontId="5" fillId="3" borderId="4" xfId="2" applyNumberFormat="1" applyFont="1" applyFill="1" applyBorder="1" applyAlignment="1">
      <alignment horizontal="center" wrapText="1"/>
    </xf>
  </cellXfs>
  <cellStyles count="72"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Millares 2" xfId="3" xr:uid="{00000000-0005-0000-0000-00003A000000}"/>
    <cellStyle name="Millares 2 2" xfId="5" xr:uid="{00000000-0005-0000-0000-00003B000000}"/>
    <cellStyle name="Moneda" xfId="1" builtinId="4"/>
    <cellStyle name="Moneda [0]" xfId="13" builtinId="7"/>
    <cellStyle name="Moneda 2" xfId="4" xr:uid="{00000000-0005-0000-0000-00003E000000}"/>
    <cellStyle name="Moneda 2 2" xfId="6" xr:uid="{00000000-0005-0000-0000-00003F000000}"/>
    <cellStyle name="Moneda 3" xfId="7" xr:uid="{00000000-0005-0000-0000-000040000000}"/>
    <cellStyle name="Normal" xfId="0" builtinId="0"/>
    <cellStyle name="Normal 2" xfId="2" xr:uid="{00000000-0005-0000-0000-000042000000}"/>
    <cellStyle name="Normal 2 2" xfId="9" xr:uid="{00000000-0005-0000-0000-000043000000}"/>
    <cellStyle name="Normal 2 2 5 2 3 2" xfId="10" xr:uid="{00000000-0005-0000-0000-000044000000}"/>
    <cellStyle name="Normal 2 3" xfId="8" xr:uid="{00000000-0005-0000-0000-000045000000}"/>
    <cellStyle name="Normal 3" xfId="11" xr:uid="{00000000-0005-0000-0000-000046000000}"/>
    <cellStyle name="Normal 4" xfId="12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D151"/>
  <sheetViews>
    <sheetView showGridLines="0" tabSelected="1" topLeftCell="A37" workbookViewId="0">
      <selection activeCell="B61" sqref="B61"/>
    </sheetView>
  </sheetViews>
  <sheetFormatPr baseColWidth="10" defaultColWidth="10.85546875" defaultRowHeight="12.75" x14ac:dyDescent="0.2"/>
  <cols>
    <col min="1" max="1" width="10.85546875" style="92"/>
    <col min="2" max="2" width="65.42578125" style="92" customWidth="1"/>
    <col min="3" max="3" width="41.5703125" style="114" customWidth="1"/>
    <col min="4" max="4" width="25.140625" style="92" bestFit="1" customWidth="1"/>
    <col min="5" max="5" width="13" style="92" bestFit="1" customWidth="1"/>
    <col min="6" max="16384" width="10.85546875" style="92"/>
  </cols>
  <sheetData>
    <row r="1" spans="2:3" x14ac:dyDescent="0.2">
      <c r="B1" s="132" t="s">
        <v>133</v>
      </c>
      <c r="C1" s="132"/>
    </row>
    <row r="2" spans="2:3" x14ac:dyDescent="0.2">
      <c r="B2" s="115" t="s">
        <v>2</v>
      </c>
      <c r="C2" s="116" t="s">
        <v>220</v>
      </c>
    </row>
    <row r="3" spans="2:3" ht="38.25" x14ac:dyDescent="0.2">
      <c r="B3" s="93" t="s">
        <v>4</v>
      </c>
      <c r="C3" s="94">
        <v>19000000000</v>
      </c>
    </row>
    <row r="4" spans="2:3" x14ac:dyDescent="0.2">
      <c r="B4" s="93" t="s">
        <v>16</v>
      </c>
      <c r="C4" s="95">
        <v>10638790005</v>
      </c>
    </row>
    <row r="5" spans="2:3" x14ac:dyDescent="0.2">
      <c r="B5" s="96" t="s">
        <v>6</v>
      </c>
      <c r="C5" s="97">
        <v>294000000</v>
      </c>
    </row>
    <row r="6" spans="2:3" ht="25.5" x14ac:dyDescent="0.2">
      <c r="B6" s="93" t="s">
        <v>7</v>
      </c>
      <c r="C6" s="97">
        <v>23100000000</v>
      </c>
    </row>
    <row r="7" spans="2:3" x14ac:dyDescent="0.2">
      <c r="B7" s="133" t="s">
        <v>17</v>
      </c>
      <c r="C7" s="134"/>
    </row>
    <row r="8" spans="2:3" x14ac:dyDescent="0.2">
      <c r="B8" s="98" t="s">
        <v>17</v>
      </c>
      <c r="C8" s="107">
        <v>3150000000</v>
      </c>
    </row>
    <row r="9" spans="2:3" x14ac:dyDescent="0.2">
      <c r="B9" s="133" t="s">
        <v>18</v>
      </c>
      <c r="C9" s="134"/>
    </row>
    <row r="10" spans="2:3" x14ac:dyDescent="0.2">
      <c r="B10" s="98" t="s">
        <v>19</v>
      </c>
      <c r="C10" s="99">
        <v>301944578</v>
      </c>
    </row>
    <row r="11" spans="2:3" x14ac:dyDescent="0.2">
      <c r="B11" s="98" t="s">
        <v>20</v>
      </c>
      <c r="C11" s="99">
        <v>4553929800</v>
      </c>
    </row>
    <row r="12" spans="2:3" x14ac:dyDescent="0.2">
      <c r="B12" s="98" t="s">
        <v>21</v>
      </c>
      <c r="C12" s="99">
        <v>807975000</v>
      </c>
    </row>
    <row r="13" spans="2:3" x14ac:dyDescent="0.2">
      <c r="B13" s="98" t="s">
        <v>22</v>
      </c>
      <c r="C13" s="99">
        <v>301944578</v>
      </c>
    </row>
    <row r="14" spans="2:3" x14ac:dyDescent="0.2">
      <c r="B14" s="98" t="s">
        <v>23</v>
      </c>
      <c r="C14" s="99">
        <v>212566200</v>
      </c>
    </row>
    <row r="15" spans="2:3" x14ac:dyDescent="0.2">
      <c r="B15" s="98" t="s">
        <v>24</v>
      </c>
      <c r="C15" s="99">
        <v>5145000</v>
      </c>
    </row>
    <row r="16" spans="2:3" x14ac:dyDescent="0.2">
      <c r="B16" s="98" t="s">
        <v>25</v>
      </c>
      <c r="C16" s="99">
        <v>37941750</v>
      </c>
    </row>
    <row r="17" spans="2:4" x14ac:dyDescent="0.2">
      <c r="B17" s="133" t="s">
        <v>26</v>
      </c>
      <c r="C17" s="134"/>
    </row>
    <row r="18" spans="2:4" x14ac:dyDescent="0.2">
      <c r="B18" s="98" t="s">
        <v>27</v>
      </c>
      <c r="C18" s="108">
        <v>10500000000</v>
      </c>
    </row>
    <row r="19" spans="2:4" x14ac:dyDescent="0.2">
      <c r="B19" s="104" t="s">
        <v>120</v>
      </c>
      <c r="C19" s="109">
        <f>SUM(C3:C18)</f>
        <v>72904236911</v>
      </c>
    </row>
    <row r="20" spans="2:4" x14ac:dyDescent="0.2">
      <c r="B20" s="98" t="s">
        <v>8</v>
      </c>
      <c r="C20" s="99">
        <v>1680000000</v>
      </c>
    </row>
    <row r="21" spans="2:4" x14ac:dyDescent="0.2">
      <c r="B21" s="100" t="s">
        <v>132</v>
      </c>
      <c r="C21" s="101">
        <v>1050000000</v>
      </c>
    </row>
    <row r="22" spans="2:4" x14ac:dyDescent="0.2">
      <c r="B22" s="133" t="s">
        <v>121</v>
      </c>
      <c r="C22" s="134"/>
      <c r="D22" s="102"/>
    </row>
    <row r="23" spans="2:4" x14ac:dyDescent="0.2">
      <c r="B23" s="93" t="s">
        <v>9</v>
      </c>
      <c r="C23" s="107">
        <v>14780153022</v>
      </c>
    </row>
    <row r="24" spans="2:4" x14ac:dyDescent="0.2">
      <c r="B24" s="96" t="s">
        <v>11</v>
      </c>
      <c r="C24" s="103">
        <v>194395072</v>
      </c>
    </row>
    <row r="25" spans="2:4" x14ac:dyDescent="0.2">
      <c r="B25" s="98" t="s">
        <v>12</v>
      </c>
      <c r="C25" s="99">
        <v>577500000</v>
      </c>
    </row>
    <row r="26" spans="2:4" x14ac:dyDescent="0.2">
      <c r="B26" s="98" t="s">
        <v>13</v>
      </c>
      <c r="C26" s="99">
        <v>360150000</v>
      </c>
    </row>
    <row r="27" spans="2:4" x14ac:dyDescent="0.2">
      <c r="B27" s="137" t="s">
        <v>14</v>
      </c>
      <c r="C27" s="138"/>
    </row>
    <row r="28" spans="2:4" x14ac:dyDescent="0.2">
      <c r="B28" s="117" t="s">
        <v>128</v>
      </c>
      <c r="C28" s="110">
        <v>17120706617</v>
      </c>
      <c r="D28" s="126"/>
    </row>
    <row r="29" spans="2:4" x14ac:dyDescent="0.2">
      <c r="B29" s="117" t="s">
        <v>20</v>
      </c>
      <c r="C29" s="110">
        <v>4553929800</v>
      </c>
    </row>
    <row r="30" spans="2:4" x14ac:dyDescent="0.2">
      <c r="B30" s="117" t="s">
        <v>122</v>
      </c>
      <c r="C30" s="99">
        <v>315000000</v>
      </c>
    </row>
    <row r="31" spans="2:4" x14ac:dyDescent="0.2">
      <c r="B31" s="127" t="s">
        <v>229</v>
      </c>
      <c r="C31" s="128">
        <f>SUM(C28:C30)</f>
        <v>21989636417</v>
      </c>
    </row>
    <row r="32" spans="2:4" x14ac:dyDescent="0.2">
      <c r="B32" s="137" t="s">
        <v>123</v>
      </c>
      <c r="C32" s="138"/>
    </row>
    <row r="33" spans="2:3" x14ac:dyDescent="0.2">
      <c r="B33" s="93" t="s">
        <v>124</v>
      </c>
      <c r="C33" s="111">
        <v>20053052794</v>
      </c>
    </row>
    <row r="34" spans="2:3" x14ac:dyDescent="0.2">
      <c r="B34" s="105" t="s">
        <v>125</v>
      </c>
      <c r="C34" s="112">
        <v>173549879</v>
      </c>
    </row>
    <row r="35" spans="2:3" x14ac:dyDescent="0.2">
      <c r="B35" s="105" t="s">
        <v>126</v>
      </c>
      <c r="C35" s="113">
        <v>262500000</v>
      </c>
    </row>
    <row r="36" spans="2:3" x14ac:dyDescent="0.2">
      <c r="B36" s="140" t="s">
        <v>230</v>
      </c>
      <c r="C36" s="141"/>
    </row>
    <row r="37" spans="2:3" x14ac:dyDescent="0.2">
      <c r="B37" s="105" t="s">
        <v>127</v>
      </c>
      <c r="C37" s="113">
        <v>15750000000</v>
      </c>
    </row>
    <row r="38" spans="2:3" ht="25.5" x14ac:dyDescent="0.2">
      <c r="B38" s="105" t="s">
        <v>228</v>
      </c>
      <c r="C38" s="113">
        <v>630000000</v>
      </c>
    </row>
    <row r="39" spans="2:3" x14ac:dyDescent="0.2">
      <c r="B39" s="135" t="s">
        <v>130</v>
      </c>
      <c r="C39" s="136"/>
    </row>
    <row r="40" spans="2:3" x14ac:dyDescent="0.2">
      <c r="B40" s="105" t="s">
        <v>129</v>
      </c>
      <c r="C40" s="113">
        <v>3000000000</v>
      </c>
    </row>
    <row r="41" spans="2:3" x14ac:dyDescent="0.2">
      <c r="B41" s="105" t="s">
        <v>131</v>
      </c>
      <c r="C41" s="113">
        <v>3000000000</v>
      </c>
    </row>
    <row r="42" spans="2:3" x14ac:dyDescent="0.2">
      <c r="B42" s="135" t="s">
        <v>134</v>
      </c>
      <c r="C42" s="136"/>
    </row>
    <row r="43" spans="2:3" x14ac:dyDescent="0.2">
      <c r="B43" s="105" t="s">
        <v>135</v>
      </c>
      <c r="C43" s="113">
        <v>400000000</v>
      </c>
    </row>
    <row r="44" spans="2:3" x14ac:dyDescent="0.2">
      <c r="B44" s="106"/>
      <c r="C44" s="125"/>
    </row>
    <row r="45" spans="2:3" x14ac:dyDescent="0.2">
      <c r="B45" s="135" t="s">
        <v>136</v>
      </c>
      <c r="C45" s="136"/>
    </row>
    <row r="46" spans="2:3" x14ac:dyDescent="0.2">
      <c r="B46" s="106" t="s">
        <v>135</v>
      </c>
      <c r="C46" s="113">
        <v>2000000000</v>
      </c>
    </row>
    <row r="47" spans="2:3" x14ac:dyDescent="0.2">
      <c r="B47" s="106" t="s">
        <v>172</v>
      </c>
      <c r="C47" s="119" t="s">
        <v>173</v>
      </c>
    </row>
    <row r="48" spans="2:3" x14ac:dyDescent="0.2">
      <c r="B48" s="139" t="s">
        <v>227</v>
      </c>
      <c r="C48" s="139"/>
    </row>
    <row r="49" spans="2:3" ht="36.75" customHeight="1" x14ac:dyDescent="0.2">
      <c r="B49" s="139"/>
      <c r="C49" s="139"/>
    </row>
    <row r="50" spans="2:3" x14ac:dyDescent="0.2">
      <c r="B50" s="135" t="s">
        <v>137</v>
      </c>
      <c r="C50" s="136"/>
    </row>
    <row r="51" spans="2:3" x14ac:dyDescent="0.2">
      <c r="B51" s="105" t="s">
        <v>135</v>
      </c>
      <c r="C51" s="113">
        <v>1500000000</v>
      </c>
    </row>
    <row r="52" spans="2:3" x14ac:dyDescent="0.2">
      <c r="B52" s="106" t="s">
        <v>139</v>
      </c>
      <c r="C52" s="118"/>
    </row>
    <row r="53" spans="2:3" x14ac:dyDescent="0.2">
      <c r="B53" s="96" t="s">
        <v>144</v>
      </c>
      <c r="C53" s="96">
        <v>1</v>
      </c>
    </row>
    <row r="54" spans="2:3" x14ac:dyDescent="0.2">
      <c r="B54" s="96" t="s">
        <v>140</v>
      </c>
      <c r="C54" s="96">
        <v>7</v>
      </c>
    </row>
    <row r="55" spans="2:3" x14ac:dyDescent="0.2">
      <c r="B55" s="96" t="s">
        <v>141</v>
      </c>
      <c r="C55" s="96">
        <v>1</v>
      </c>
    </row>
    <row r="56" spans="2:3" x14ac:dyDescent="0.2">
      <c r="B56" s="96" t="s">
        <v>142</v>
      </c>
      <c r="C56" s="96">
        <v>1</v>
      </c>
    </row>
    <row r="57" spans="2:3" x14ac:dyDescent="0.2">
      <c r="B57" s="96" t="s">
        <v>143</v>
      </c>
      <c r="C57" s="96">
        <v>1</v>
      </c>
    </row>
    <row r="58" spans="2:3" x14ac:dyDescent="0.2">
      <c r="B58" s="135" t="s">
        <v>138</v>
      </c>
      <c r="C58" s="136"/>
    </row>
    <row r="59" spans="2:3" x14ac:dyDescent="0.2">
      <c r="B59" s="105" t="s">
        <v>135</v>
      </c>
      <c r="C59" s="113">
        <v>800000000</v>
      </c>
    </row>
    <row r="60" spans="2:3" ht="12.75" customHeight="1" x14ac:dyDescent="0.2">
      <c r="B60" s="135" t="s">
        <v>145</v>
      </c>
      <c r="C60" s="136"/>
    </row>
    <row r="61" spans="2:3" x14ac:dyDescent="0.2">
      <c r="B61" s="98" t="s">
        <v>179</v>
      </c>
      <c r="C61" s="113">
        <v>30600000</v>
      </c>
    </row>
    <row r="62" spans="2:3" x14ac:dyDescent="0.2">
      <c r="B62" s="98" t="s">
        <v>180</v>
      </c>
      <c r="C62" s="113">
        <v>30600000</v>
      </c>
    </row>
    <row r="63" spans="2:3" x14ac:dyDescent="0.2">
      <c r="B63" s="98" t="s">
        <v>181</v>
      </c>
      <c r="C63" s="113">
        <v>23400000</v>
      </c>
    </row>
    <row r="64" spans="2:3" x14ac:dyDescent="0.2">
      <c r="B64" s="98" t="s">
        <v>182</v>
      </c>
      <c r="C64" s="113">
        <v>45600000</v>
      </c>
    </row>
    <row r="65" spans="2:3" x14ac:dyDescent="0.2">
      <c r="B65" s="98" t="s">
        <v>183</v>
      </c>
      <c r="C65" s="113">
        <v>13000000</v>
      </c>
    </row>
    <row r="66" spans="2:3" x14ac:dyDescent="0.2">
      <c r="B66" s="98" t="s">
        <v>184</v>
      </c>
      <c r="C66" s="113">
        <v>47300000</v>
      </c>
    </row>
    <row r="67" spans="2:3" x14ac:dyDescent="0.2">
      <c r="B67" s="98" t="s">
        <v>185</v>
      </c>
      <c r="C67" s="113">
        <v>48000000</v>
      </c>
    </row>
    <row r="68" spans="2:3" x14ac:dyDescent="0.2">
      <c r="B68" s="98" t="s">
        <v>186</v>
      </c>
      <c r="C68" s="113">
        <v>26100000</v>
      </c>
    </row>
    <row r="69" spans="2:3" x14ac:dyDescent="0.2">
      <c r="B69" s="98" t="s">
        <v>188</v>
      </c>
      <c r="C69" s="113">
        <v>12000000</v>
      </c>
    </row>
    <row r="70" spans="2:3" x14ac:dyDescent="0.2">
      <c r="B70" s="98" t="s">
        <v>189</v>
      </c>
      <c r="C70" s="113">
        <v>12000000</v>
      </c>
    </row>
    <row r="71" spans="2:3" x14ac:dyDescent="0.2">
      <c r="B71" s="98" t="s">
        <v>187</v>
      </c>
      <c r="C71" s="113">
        <v>12000000</v>
      </c>
    </row>
    <row r="72" spans="2:3" x14ac:dyDescent="0.2">
      <c r="B72" s="98" t="s">
        <v>190</v>
      </c>
      <c r="C72" s="113">
        <v>87600000</v>
      </c>
    </row>
    <row r="73" spans="2:3" x14ac:dyDescent="0.2">
      <c r="B73" s="98" t="s">
        <v>191</v>
      </c>
      <c r="C73" s="113">
        <v>63600000</v>
      </c>
    </row>
    <row r="74" spans="2:3" x14ac:dyDescent="0.2">
      <c r="B74" s="98" t="s">
        <v>192</v>
      </c>
      <c r="C74" s="113">
        <v>63600000</v>
      </c>
    </row>
    <row r="75" spans="2:3" x14ac:dyDescent="0.2">
      <c r="B75" s="98" t="s">
        <v>194</v>
      </c>
      <c r="C75" s="113">
        <v>74500000</v>
      </c>
    </row>
    <row r="76" spans="2:3" x14ac:dyDescent="0.2">
      <c r="B76" s="135" t="s">
        <v>146</v>
      </c>
      <c r="C76" s="136"/>
    </row>
    <row r="77" spans="2:3" x14ac:dyDescent="0.2">
      <c r="B77" s="98" t="s">
        <v>193</v>
      </c>
      <c r="C77" s="113">
        <v>18700000</v>
      </c>
    </row>
    <row r="78" spans="2:3" x14ac:dyDescent="0.2">
      <c r="B78" s="98" t="s">
        <v>195</v>
      </c>
      <c r="C78" s="113">
        <v>63900000</v>
      </c>
    </row>
    <row r="79" spans="2:3" x14ac:dyDescent="0.2">
      <c r="B79" s="98" t="s">
        <v>196</v>
      </c>
      <c r="C79" s="113">
        <v>63900000</v>
      </c>
    </row>
    <row r="80" spans="2:3" x14ac:dyDescent="0.2">
      <c r="B80" s="98" t="s">
        <v>197</v>
      </c>
      <c r="C80" s="113">
        <v>186500000</v>
      </c>
    </row>
    <row r="81" spans="2:3" x14ac:dyDescent="0.2">
      <c r="B81" s="98" t="s">
        <v>198</v>
      </c>
      <c r="C81" s="113">
        <v>186500000</v>
      </c>
    </row>
    <row r="82" spans="2:3" x14ac:dyDescent="0.2">
      <c r="B82" s="98" t="s">
        <v>199</v>
      </c>
      <c r="C82" s="113">
        <v>186500000</v>
      </c>
    </row>
    <row r="83" spans="2:3" x14ac:dyDescent="0.2">
      <c r="B83" s="98" t="s">
        <v>200</v>
      </c>
      <c r="C83" s="113">
        <v>107800000</v>
      </c>
    </row>
    <row r="84" spans="2:3" x14ac:dyDescent="0.2">
      <c r="B84" s="98" t="s">
        <v>201</v>
      </c>
      <c r="C84" s="113">
        <v>107800000</v>
      </c>
    </row>
    <row r="85" spans="2:3" x14ac:dyDescent="0.2">
      <c r="B85" s="98" t="s">
        <v>202</v>
      </c>
      <c r="C85" s="113">
        <v>107800000</v>
      </c>
    </row>
    <row r="86" spans="2:3" x14ac:dyDescent="0.2">
      <c r="B86" s="98" t="s">
        <v>203</v>
      </c>
      <c r="C86" s="113">
        <v>107800000</v>
      </c>
    </row>
    <row r="87" spans="2:3" x14ac:dyDescent="0.2">
      <c r="B87" s="98" t="s">
        <v>204</v>
      </c>
      <c r="C87" s="113">
        <v>115000000</v>
      </c>
    </row>
    <row r="88" spans="2:3" x14ac:dyDescent="0.2">
      <c r="B88" s="98" t="s">
        <v>205</v>
      </c>
      <c r="C88" s="113">
        <v>115000000</v>
      </c>
    </row>
    <row r="89" spans="2:3" x14ac:dyDescent="0.2">
      <c r="B89" s="98" t="s">
        <v>206</v>
      </c>
      <c r="C89" s="113">
        <v>140700000</v>
      </c>
    </row>
    <row r="90" spans="2:3" x14ac:dyDescent="0.2">
      <c r="B90" s="98" t="s">
        <v>207</v>
      </c>
      <c r="C90" s="113">
        <v>125500000</v>
      </c>
    </row>
    <row r="91" spans="2:3" x14ac:dyDescent="0.2">
      <c r="B91" s="98" t="s">
        <v>208</v>
      </c>
      <c r="C91" s="113">
        <v>195100000</v>
      </c>
    </row>
    <row r="92" spans="2:3" x14ac:dyDescent="0.2">
      <c r="B92" s="98" t="s">
        <v>209</v>
      </c>
      <c r="C92" s="113">
        <v>189200000</v>
      </c>
    </row>
    <row r="93" spans="2:3" x14ac:dyDescent="0.2">
      <c r="B93" s="98" t="s">
        <v>210</v>
      </c>
      <c r="C93" s="113">
        <v>195100000</v>
      </c>
    </row>
    <row r="94" spans="2:3" x14ac:dyDescent="0.2">
      <c r="B94" s="98" t="s">
        <v>211</v>
      </c>
      <c r="C94" s="113">
        <v>203000000</v>
      </c>
    </row>
    <row r="95" spans="2:3" x14ac:dyDescent="0.2">
      <c r="B95" s="98" t="s">
        <v>212</v>
      </c>
      <c r="C95" s="113">
        <v>203000000</v>
      </c>
    </row>
    <row r="96" spans="2:3" x14ac:dyDescent="0.2">
      <c r="B96" s="98" t="s">
        <v>213</v>
      </c>
      <c r="C96" s="113">
        <v>203000000</v>
      </c>
    </row>
    <row r="97" spans="2:3" x14ac:dyDescent="0.2">
      <c r="B97" s="98" t="s">
        <v>214</v>
      </c>
      <c r="C97" s="113">
        <v>216400000</v>
      </c>
    </row>
    <row r="98" spans="2:3" x14ac:dyDescent="0.2">
      <c r="B98" s="120" t="s">
        <v>215</v>
      </c>
      <c r="C98" s="113">
        <v>218900000</v>
      </c>
    </row>
    <row r="99" spans="2:3" x14ac:dyDescent="0.2">
      <c r="B99" s="120" t="s">
        <v>216</v>
      </c>
      <c r="C99" s="113">
        <v>218900000</v>
      </c>
    </row>
    <row r="100" spans="2:3" x14ac:dyDescent="0.2">
      <c r="B100" s="120" t="s">
        <v>217</v>
      </c>
      <c r="C100" s="113">
        <v>218900000</v>
      </c>
    </row>
    <row r="101" spans="2:3" x14ac:dyDescent="0.2">
      <c r="B101" s="120" t="s">
        <v>218</v>
      </c>
      <c r="C101" s="113">
        <v>218900000</v>
      </c>
    </row>
    <row r="102" spans="2:3" x14ac:dyDescent="0.2">
      <c r="B102" s="120" t="s">
        <v>221</v>
      </c>
      <c r="C102" s="113">
        <v>121300000</v>
      </c>
    </row>
    <row r="103" spans="2:3" x14ac:dyDescent="0.2">
      <c r="B103" s="120" t="s">
        <v>222</v>
      </c>
      <c r="C103" s="113">
        <v>121300000</v>
      </c>
    </row>
    <row r="104" spans="2:3" x14ac:dyDescent="0.2">
      <c r="B104" s="120" t="s">
        <v>223</v>
      </c>
      <c r="C104" s="113">
        <v>121300000</v>
      </c>
    </row>
    <row r="105" spans="2:3" x14ac:dyDescent="0.2">
      <c r="B105" s="120" t="s">
        <v>224</v>
      </c>
      <c r="C105" s="113">
        <v>245600000</v>
      </c>
    </row>
    <row r="106" spans="2:3" x14ac:dyDescent="0.2">
      <c r="B106" s="120" t="s">
        <v>225</v>
      </c>
      <c r="C106" s="113">
        <v>292600000</v>
      </c>
    </row>
    <row r="107" spans="2:3" x14ac:dyDescent="0.2">
      <c r="B107" s="142" t="s">
        <v>147</v>
      </c>
      <c r="C107" s="136"/>
    </row>
    <row r="108" spans="2:3" x14ac:dyDescent="0.2">
      <c r="B108" s="124" t="s">
        <v>148</v>
      </c>
      <c r="C108" s="113">
        <v>66276777</v>
      </c>
    </row>
    <row r="109" spans="2:3" x14ac:dyDescent="0.2">
      <c r="B109" s="124" t="s">
        <v>149</v>
      </c>
      <c r="C109" s="113">
        <v>249690000</v>
      </c>
    </row>
    <row r="110" spans="2:3" x14ac:dyDescent="0.2">
      <c r="B110" s="124" t="s">
        <v>150</v>
      </c>
      <c r="C110" s="113">
        <v>125506500</v>
      </c>
    </row>
    <row r="111" spans="2:3" x14ac:dyDescent="0.2">
      <c r="B111" s="124" t="s">
        <v>150</v>
      </c>
      <c r="C111" s="113">
        <v>125506500</v>
      </c>
    </row>
    <row r="112" spans="2:3" x14ac:dyDescent="0.2">
      <c r="B112" s="124" t="s">
        <v>150</v>
      </c>
      <c r="C112" s="113">
        <v>125506500</v>
      </c>
    </row>
    <row r="113" spans="2:3" x14ac:dyDescent="0.2">
      <c r="B113" s="124" t="s">
        <v>151</v>
      </c>
      <c r="C113" s="113">
        <v>96631500</v>
      </c>
    </row>
    <row r="114" spans="2:3" x14ac:dyDescent="0.2">
      <c r="B114" s="124" t="s">
        <v>151</v>
      </c>
      <c r="C114" s="113">
        <v>96631500</v>
      </c>
    </row>
    <row r="115" spans="2:3" x14ac:dyDescent="0.2">
      <c r="B115" s="124" t="s">
        <v>151</v>
      </c>
      <c r="C115" s="113">
        <v>96631500</v>
      </c>
    </row>
    <row r="116" spans="2:3" x14ac:dyDescent="0.2">
      <c r="B116" s="124" t="s">
        <v>151</v>
      </c>
      <c r="C116" s="113">
        <v>96631500</v>
      </c>
    </row>
    <row r="117" spans="2:3" x14ac:dyDescent="0.2">
      <c r="B117" s="124" t="s">
        <v>151</v>
      </c>
      <c r="C117" s="113">
        <v>96631500</v>
      </c>
    </row>
    <row r="118" spans="2:3" x14ac:dyDescent="0.2">
      <c r="B118" s="124" t="s">
        <v>152</v>
      </c>
      <c r="C118" s="113">
        <v>90363420</v>
      </c>
    </row>
    <row r="119" spans="2:3" x14ac:dyDescent="0.2">
      <c r="B119" s="124" t="s">
        <v>152</v>
      </c>
      <c r="C119" s="113">
        <v>90363420</v>
      </c>
    </row>
    <row r="120" spans="2:3" x14ac:dyDescent="0.2">
      <c r="B120" s="124" t="s">
        <v>162</v>
      </c>
      <c r="C120" s="113">
        <v>99225000</v>
      </c>
    </row>
    <row r="121" spans="2:3" x14ac:dyDescent="0.2">
      <c r="B121" s="124" t="s">
        <v>153</v>
      </c>
      <c r="C121" s="113">
        <v>131544000</v>
      </c>
    </row>
    <row r="122" spans="2:3" x14ac:dyDescent="0.2">
      <c r="B122" s="124" t="s">
        <v>154</v>
      </c>
      <c r="C122" s="113">
        <v>29232000</v>
      </c>
    </row>
    <row r="123" spans="2:3" x14ac:dyDescent="0.2">
      <c r="B123" s="124" t="s">
        <v>155</v>
      </c>
      <c r="C123" s="113">
        <v>334128737</v>
      </c>
    </row>
    <row r="124" spans="2:3" x14ac:dyDescent="0.2">
      <c r="B124" s="124" t="s">
        <v>156</v>
      </c>
      <c r="C124" s="113">
        <v>344294832</v>
      </c>
    </row>
    <row r="125" spans="2:3" x14ac:dyDescent="0.2">
      <c r="B125" s="124" t="s">
        <v>157</v>
      </c>
      <c r="C125" s="113">
        <v>318663450</v>
      </c>
    </row>
    <row r="126" spans="2:3" x14ac:dyDescent="0.2">
      <c r="B126" s="124" t="s">
        <v>158</v>
      </c>
      <c r="C126" s="113">
        <v>38849054</v>
      </c>
    </row>
    <row r="127" spans="2:3" x14ac:dyDescent="0.2">
      <c r="B127" s="124" t="s">
        <v>159</v>
      </c>
      <c r="C127" s="113">
        <v>38849054</v>
      </c>
    </row>
    <row r="128" spans="2:3" x14ac:dyDescent="0.2">
      <c r="B128" s="124" t="s">
        <v>160</v>
      </c>
      <c r="C128" s="113">
        <v>20626134</v>
      </c>
    </row>
    <row r="129" spans="2:3" x14ac:dyDescent="0.2">
      <c r="B129" s="124" t="s">
        <v>160</v>
      </c>
      <c r="C129" s="113">
        <v>20626134</v>
      </c>
    </row>
    <row r="130" spans="2:3" x14ac:dyDescent="0.2">
      <c r="B130" s="124" t="s">
        <v>161</v>
      </c>
      <c r="C130" s="113">
        <v>149021251</v>
      </c>
    </row>
    <row r="131" spans="2:3" x14ac:dyDescent="0.2">
      <c r="B131" s="124" t="s">
        <v>161</v>
      </c>
      <c r="C131" s="113">
        <v>149021251</v>
      </c>
    </row>
    <row r="132" spans="2:3" x14ac:dyDescent="0.2">
      <c r="B132" s="124" t="s">
        <v>161</v>
      </c>
      <c r="C132" s="113">
        <v>149021251</v>
      </c>
    </row>
    <row r="133" spans="2:3" x14ac:dyDescent="0.2">
      <c r="B133" s="129" t="s">
        <v>161</v>
      </c>
      <c r="C133" s="121">
        <v>170502881</v>
      </c>
    </row>
    <row r="134" spans="2:3" x14ac:dyDescent="0.2">
      <c r="B134" s="124" t="s">
        <v>174</v>
      </c>
      <c r="C134" s="113">
        <v>151367500</v>
      </c>
    </row>
    <row r="135" spans="2:3" x14ac:dyDescent="0.2">
      <c r="B135" s="124" t="s">
        <v>175</v>
      </c>
      <c r="C135" s="113">
        <v>151367500</v>
      </c>
    </row>
    <row r="136" spans="2:3" x14ac:dyDescent="0.2">
      <c r="B136" s="124" t="s">
        <v>176</v>
      </c>
      <c r="C136" s="113">
        <v>151367500</v>
      </c>
    </row>
    <row r="137" spans="2:3" x14ac:dyDescent="0.2">
      <c r="B137" s="124" t="s">
        <v>177</v>
      </c>
      <c r="C137" s="113">
        <v>151367500</v>
      </c>
    </row>
    <row r="138" spans="2:3" x14ac:dyDescent="0.2">
      <c r="B138" s="124" t="s">
        <v>226</v>
      </c>
      <c r="C138" s="113">
        <v>200537581</v>
      </c>
    </row>
    <row r="139" spans="2:3" x14ac:dyDescent="0.2">
      <c r="B139" s="124" t="s">
        <v>178</v>
      </c>
      <c r="C139" s="113">
        <v>137666975</v>
      </c>
    </row>
    <row r="140" spans="2:3" x14ac:dyDescent="0.2">
      <c r="B140" s="124" t="s">
        <v>219</v>
      </c>
      <c r="C140" s="113">
        <v>462000000</v>
      </c>
    </row>
    <row r="141" spans="2:3" x14ac:dyDescent="0.2">
      <c r="B141" s="122"/>
      <c r="C141" s="123"/>
    </row>
    <row r="142" spans="2:3" ht="12" customHeight="1" x14ac:dyDescent="0.2"/>
    <row r="143" spans="2:3" x14ac:dyDescent="0.2">
      <c r="B143" s="142" t="s">
        <v>163</v>
      </c>
      <c r="C143" s="136"/>
    </row>
    <row r="144" spans="2:3" x14ac:dyDescent="0.2">
      <c r="B144" s="143" t="s">
        <v>164</v>
      </c>
      <c r="C144" s="144"/>
    </row>
    <row r="145" spans="2:3" x14ac:dyDescent="0.2">
      <c r="B145" s="130" t="s">
        <v>165</v>
      </c>
      <c r="C145" s="131"/>
    </row>
    <row r="146" spans="2:3" x14ac:dyDescent="0.2">
      <c r="B146" s="130" t="s">
        <v>169</v>
      </c>
      <c r="C146" s="131"/>
    </row>
    <row r="147" spans="2:3" x14ac:dyDescent="0.2">
      <c r="B147" s="130" t="s">
        <v>166</v>
      </c>
      <c r="C147" s="131"/>
    </row>
    <row r="148" spans="2:3" x14ac:dyDescent="0.2">
      <c r="B148" s="130" t="s">
        <v>167</v>
      </c>
      <c r="C148" s="131"/>
    </row>
    <row r="149" spans="2:3" x14ac:dyDescent="0.2">
      <c r="B149" s="130" t="s">
        <v>168</v>
      </c>
      <c r="C149" s="131"/>
    </row>
    <row r="150" spans="2:3" x14ac:dyDescent="0.2">
      <c r="B150" s="130" t="s">
        <v>171</v>
      </c>
      <c r="C150" s="131"/>
    </row>
    <row r="151" spans="2:3" x14ac:dyDescent="0.2">
      <c r="B151" s="130" t="s">
        <v>170</v>
      </c>
      <c r="C151" s="131"/>
    </row>
  </sheetData>
  <sortState ref="B149:C197">
    <sortCondition ref="C150"/>
  </sortState>
  <mergeCells count="26">
    <mergeCell ref="B36:C36"/>
    <mergeCell ref="B107:C107"/>
    <mergeCell ref="B148:C148"/>
    <mergeCell ref="B149:C149"/>
    <mergeCell ref="B150:C150"/>
    <mergeCell ref="B143:C143"/>
    <mergeCell ref="B144:C144"/>
    <mergeCell ref="B145:C145"/>
    <mergeCell ref="B146:C146"/>
    <mergeCell ref="B147:C147"/>
    <mergeCell ref="B151:C151"/>
    <mergeCell ref="B1:C1"/>
    <mergeCell ref="B7:C7"/>
    <mergeCell ref="B9:C9"/>
    <mergeCell ref="B17:C17"/>
    <mergeCell ref="B60:C60"/>
    <mergeCell ref="B42:C42"/>
    <mergeCell ref="B45:C45"/>
    <mergeCell ref="B50:C50"/>
    <mergeCell ref="B58:C58"/>
    <mergeCell ref="B22:C22"/>
    <mergeCell ref="B27:C27"/>
    <mergeCell ref="B32:C32"/>
    <mergeCell ref="B39:C39"/>
    <mergeCell ref="B48:C49"/>
    <mergeCell ref="B76:C7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85"/>
  <sheetViews>
    <sheetView topLeftCell="A61" workbookViewId="0">
      <selection activeCell="A85" sqref="A85:C85"/>
    </sheetView>
  </sheetViews>
  <sheetFormatPr baseColWidth="10" defaultRowHeight="15" x14ac:dyDescent="0.25"/>
  <cols>
    <col min="1" max="1" width="54.28515625" customWidth="1"/>
    <col min="2" max="2" width="15" customWidth="1"/>
    <col min="3" max="3" width="23" bestFit="1" customWidth="1"/>
    <col min="4" max="4" width="45.85546875" customWidth="1"/>
    <col min="5" max="5" width="15.140625" bestFit="1" customWidth="1"/>
    <col min="6" max="6" width="42.42578125" bestFit="1" customWidth="1"/>
    <col min="7" max="7" width="14.42578125" bestFit="1" customWidth="1"/>
    <col min="8" max="8" width="29.85546875" bestFit="1" customWidth="1"/>
    <col min="9" max="9" width="14.28515625" bestFit="1" customWidth="1"/>
    <col min="10" max="10" width="18.140625" customWidth="1"/>
    <col min="11" max="11" width="12.85546875" bestFit="1" customWidth="1"/>
    <col min="12" max="12" width="22.28515625" bestFit="1" customWidth="1"/>
    <col min="13" max="13" width="14.28515625" bestFit="1" customWidth="1"/>
    <col min="14" max="14" width="20.140625" bestFit="1" customWidth="1"/>
    <col min="15" max="15" width="13.140625" bestFit="1" customWidth="1"/>
    <col min="16" max="16" width="12.85546875" bestFit="1" customWidth="1"/>
  </cols>
  <sheetData>
    <row r="2" spans="1:16" ht="98.1" customHeight="1" x14ac:dyDescent="0.25">
      <c r="A2" s="145" t="s">
        <v>0</v>
      </c>
      <c r="B2" s="146"/>
    </row>
    <row r="3" spans="1:16" x14ac:dyDescent="0.25">
      <c r="A3" s="147" t="s">
        <v>1</v>
      </c>
      <c r="B3" s="148"/>
      <c r="M3" s="28">
        <v>5686902106</v>
      </c>
    </row>
    <row r="4" spans="1:16" ht="24.75" x14ac:dyDescent="0.25">
      <c r="A4" s="13" t="s">
        <v>2</v>
      </c>
      <c r="B4" s="14" t="s">
        <v>3</v>
      </c>
      <c r="C4" s="17" t="s">
        <v>50</v>
      </c>
    </row>
    <row r="5" spans="1:16" ht="32.1" customHeight="1" x14ac:dyDescent="0.25">
      <c r="A5" s="1" t="s">
        <v>4</v>
      </c>
      <c r="B5" s="27">
        <v>19000000000</v>
      </c>
      <c r="C5" s="26">
        <f>SUM(E5+G5+I5+K5+M5+O5)</f>
        <v>16067906739</v>
      </c>
      <c r="D5" s="47" t="s">
        <v>29</v>
      </c>
      <c r="E5" s="23">
        <f>SUM(E6:E11)</f>
        <v>4177515048</v>
      </c>
      <c r="F5" s="48" t="s">
        <v>30</v>
      </c>
      <c r="G5" s="22">
        <f>SUM(G6:G10)</f>
        <v>5722719824</v>
      </c>
      <c r="H5" s="48" t="s">
        <v>31</v>
      </c>
      <c r="I5" s="22">
        <v>79060714</v>
      </c>
      <c r="J5" s="47" t="s">
        <v>32</v>
      </c>
      <c r="K5" s="22">
        <v>34522950</v>
      </c>
      <c r="L5" s="48" t="s">
        <v>33</v>
      </c>
      <c r="M5" s="43">
        <f>M6+M8-M7</f>
        <v>5686902106</v>
      </c>
      <c r="N5" s="47" t="s">
        <v>34</v>
      </c>
      <c r="O5" s="43">
        <f>O6+O8-O7</f>
        <v>367186097</v>
      </c>
      <c r="P5" s="28">
        <v>367186097</v>
      </c>
    </row>
    <row r="6" spans="1:16" s="20" customFormat="1" ht="60" x14ac:dyDescent="0.25">
      <c r="C6" s="23"/>
      <c r="D6" s="39" t="s">
        <v>37</v>
      </c>
      <c r="E6" s="24">
        <v>351534258</v>
      </c>
      <c r="F6" s="20" t="s">
        <v>37</v>
      </c>
      <c r="G6" s="24">
        <v>384100994</v>
      </c>
      <c r="H6" s="19" t="s">
        <v>49</v>
      </c>
      <c r="I6" s="24">
        <v>79060714</v>
      </c>
      <c r="J6" s="19" t="s">
        <v>111</v>
      </c>
      <c r="K6" s="24">
        <v>34522950</v>
      </c>
      <c r="L6" s="24" t="s">
        <v>35</v>
      </c>
      <c r="M6" s="25">
        <v>722588037</v>
      </c>
      <c r="N6" s="24" t="s">
        <v>48</v>
      </c>
      <c r="O6" s="25">
        <v>129620633</v>
      </c>
    </row>
    <row r="7" spans="1:16" x14ac:dyDescent="0.25">
      <c r="D7" s="38" t="s">
        <v>36</v>
      </c>
      <c r="E7" s="21">
        <v>3511149745</v>
      </c>
      <c r="F7" s="5" t="s">
        <v>38</v>
      </c>
      <c r="G7" s="21">
        <v>848412332</v>
      </c>
      <c r="K7" s="28"/>
      <c r="L7" t="s">
        <v>109</v>
      </c>
      <c r="M7" s="28">
        <v>1021344159</v>
      </c>
      <c r="N7" t="s">
        <v>109</v>
      </c>
      <c r="O7" s="28">
        <v>17191255</v>
      </c>
    </row>
    <row r="8" spans="1:16" x14ac:dyDescent="0.25">
      <c r="D8" s="38" t="s">
        <v>42</v>
      </c>
      <c r="E8" s="21">
        <v>21704351</v>
      </c>
      <c r="F8" s="5" t="s">
        <v>39</v>
      </c>
      <c r="G8" s="21">
        <v>1378924919</v>
      </c>
      <c r="K8" s="28"/>
      <c r="L8" t="s">
        <v>110</v>
      </c>
      <c r="M8" s="28">
        <v>5985658228</v>
      </c>
      <c r="N8" t="s">
        <v>110</v>
      </c>
      <c r="O8" s="28">
        <v>254756719</v>
      </c>
    </row>
    <row r="9" spans="1:16" x14ac:dyDescent="0.25">
      <c r="D9" s="38" t="s">
        <v>43</v>
      </c>
      <c r="E9" s="21">
        <v>47023748</v>
      </c>
      <c r="F9" s="5" t="s">
        <v>40</v>
      </c>
      <c r="G9" s="21">
        <v>2312989468</v>
      </c>
    </row>
    <row r="10" spans="1:16" x14ac:dyDescent="0.25">
      <c r="D10" s="38" t="s">
        <v>44</v>
      </c>
      <c r="E10" s="21">
        <v>229945291</v>
      </c>
      <c r="F10" s="5" t="s">
        <v>41</v>
      </c>
      <c r="G10" s="21">
        <v>798292111</v>
      </c>
    </row>
    <row r="11" spans="1:16" x14ac:dyDescent="0.25">
      <c r="D11" s="38" t="s">
        <v>45</v>
      </c>
      <c r="E11" s="21">
        <v>16157655</v>
      </c>
    </row>
    <row r="12" spans="1:16" x14ac:dyDescent="0.25">
      <c r="D12" s="38"/>
      <c r="E12" s="21"/>
    </row>
    <row r="13" spans="1:16" x14ac:dyDescent="0.25">
      <c r="A13" s="2" t="s">
        <v>5</v>
      </c>
      <c r="B13" s="8"/>
      <c r="D13" s="20"/>
    </row>
    <row r="14" spans="1:16" x14ac:dyDescent="0.25">
      <c r="A14" s="3" t="s">
        <v>6</v>
      </c>
      <c r="B14" s="9">
        <v>280000000</v>
      </c>
      <c r="C14" t="s">
        <v>51</v>
      </c>
    </row>
    <row r="15" spans="1:16" ht="27" customHeight="1" x14ac:dyDescent="0.25">
      <c r="A15" s="4" t="s">
        <v>7</v>
      </c>
      <c r="B15" s="10">
        <v>22000000000</v>
      </c>
      <c r="C15" t="s">
        <v>51</v>
      </c>
      <c r="E15" s="28"/>
    </row>
    <row r="16" spans="1:16" x14ac:dyDescent="0.25">
      <c r="A16" s="4" t="s">
        <v>8</v>
      </c>
      <c r="B16" s="10">
        <v>1600000000</v>
      </c>
      <c r="C16" t="s">
        <v>51</v>
      </c>
      <c r="E16" s="28"/>
    </row>
    <row r="17" spans="1:9" x14ac:dyDescent="0.25">
      <c r="A17" s="4" t="s">
        <v>9</v>
      </c>
      <c r="B17" s="10">
        <v>13700000000</v>
      </c>
      <c r="C17" s="29">
        <f>E17+G17+I17</f>
        <v>5713863752</v>
      </c>
      <c r="D17" s="30" t="s">
        <v>52</v>
      </c>
      <c r="E17" s="29">
        <v>850804364</v>
      </c>
      <c r="F17" s="30" t="s">
        <v>63</v>
      </c>
      <c r="G17" s="29">
        <f>SUM(G18:G26)</f>
        <v>1816746902</v>
      </c>
      <c r="H17" s="30" t="s">
        <v>99</v>
      </c>
      <c r="I17" s="29">
        <v>3046312486</v>
      </c>
    </row>
    <row r="18" spans="1:9" x14ac:dyDescent="0.25">
      <c r="A18" s="4"/>
      <c r="B18" s="10"/>
      <c r="D18" t="s">
        <v>52</v>
      </c>
      <c r="E18" s="31">
        <v>413945</v>
      </c>
      <c r="F18" t="s">
        <v>64</v>
      </c>
      <c r="G18" s="28">
        <v>434109267</v>
      </c>
      <c r="H18" t="s">
        <v>100</v>
      </c>
      <c r="I18" s="28">
        <v>229644057</v>
      </c>
    </row>
    <row r="19" spans="1:9" x14ac:dyDescent="0.25">
      <c r="A19" s="4"/>
      <c r="B19" s="10"/>
      <c r="D19" t="s">
        <v>53</v>
      </c>
      <c r="E19" s="28">
        <v>142103914</v>
      </c>
      <c r="F19" t="s">
        <v>65</v>
      </c>
      <c r="G19" s="28">
        <v>3502088</v>
      </c>
      <c r="H19" t="s">
        <v>101</v>
      </c>
      <c r="I19" s="28">
        <v>779911274</v>
      </c>
    </row>
    <row r="20" spans="1:9" x14ac:dyDescent="0.25">
      <c r="A20" s="4"/>
      <c r="B20" s="10"/>
      <c r="D20" t="s">
        <v>54</v>
      </c>
      <c r="E20" s="28">
        <v>359883</v>
      </c>
      <c r="F20" t="s">
        <v>66</v>
      </c>
      <c r="G20" s="28">
        <v>29450304</v>
      </c>
      <c r="H20" t="s">
        <v>102</v>
      </c>
      <c r="I20" s="28">
        <v>511818898</v>
      </c>
    </row>
    <row r="21" spans="1:9" x14ac:dyDescent="0.25">
      <c r="A21" s="4"/>
      <c r="B21" s="10"/>
      <c r="D21" t="s">
        <v>55</v>
      </c>
      <c r="E21" s="28">
        <v>1464419</v>
      </c>
      <c r="F21" t="s">
        <v>67</v>
      </c>
      <c r="G21" s="28">
        <v>875961879</v>
      </c>
      <c r="H21" t="s">
        <v>103</v>
      </c>
      <c r="I21" s="28">
        <v>57132068</v>
      </c>
    </row>
    <row r="22" spans="1:9" x14ac:dyDescent="0.25">
      <c r="A22" s="4"/>
      <c r="B22" s="10"/>
      <c r="D22" t="s">
        <v>56</v>
      </c>
      <c r="E22" s="28">
        <v>31853017</v>
      </c>
      <c r="F22" t="s">
        <v>68</v>
      </c>
      <c r="G22" s="28">
        <v>34307648</v>
      </c>
      <c r="H22" t="s">
        <v>104</v>
      </c>
      <c r="I22" s="28">
        <v>461692349</v>
      </c>
    </row>
    <row r="23" spans="1:9" x14ac:dyDescent="0.25">
      <c r="A23" s="4"/>
      <c r="B23" s="10"/>
      <c r="D23" t="s">
        <v>57</v>
      </c>
      <c r="E23" s="28">
        <v>1859999</v>
      </c>
      <c r="F23" t="s">
        <v>69</v>
      </c>
      <c r="G23" s="28">
        <v>20108956</v>
      </c>
      <c r="H23" t="s">
        <v>105</v>
      </c>
      <c r="I23" s="28">
        <v>151857557</v>
      </c>
    </row>
    <row r="24" spans="1:9" x14ac:dyDescent="0.25">
      <c r="A24" s="4"/>
      <c r="B24" s="10"/>
      <c r="D24" t="s">
        <v>58</v>
      </c>
      <c r="E24" s="28">
        <v>30742440</v>
      </c>
      <c r="F24" t="s">
        <v>70</v>
      </c>
      <c r="G24" s="28">
        <v>6919430</v>
      </c>
      <c r="H24" t="s">
        <v>106</v>
      </c>
      <c r="I24" s="28">
        <v>2104103</v>
      </c>
    </row>
    <row r="25" spans="1:9" x14ac:dyDescent="0.25">
      <c r="A25" s="4"/>
      <c r="B25" s="10"/>
      <c r="D25" t="s">
        <v>59</v>
      </c>
      <c r="E25" s="28">
        <v>4182239</v>
      </c>
      <c r="F25" t="s">
        <v>71</v>
      </c>
      <c r="G25" s="28">
        <v>401957884</v>
      </c>
      <c r="H25" t="s">
        <v>107</v>
      </c>
      <c r="I25" s="28">
        <v>357422337</v>
      </c>
    </row>
    <row r="26" spans="1:9" x14ac:dyDescent="0.25">
      <c r="A26" s="4"/>
      <c r="B26" s="10"/>
      <c r="D26" t="s">
        <v>60</v>
      </c>
      <c r="E26" s="28">
        <v>11905490</v>
      </c>
      <c r="F26" t="s">
        <v>72</v>
      </c>
      <c r="G26" s="28">
        <v>10429446</v>
      </c>
      <c r="H26" t="s">
        <v>108</v>
      </c>
      <c r="I26" s="28">
        <v>494999840</v>
      </c>
    </row>
    <row r="27" spans="1:9" x14ac:dyDescent="0.25">
      <c r="A27" s="4"/>
      <c r="B27" s="10"/>
      <c r="D27" t="s">
        <v>61</v>
      </c>
      <c r="E27" s="28">
        <v>25946179</v>
      </c>
      <c r="G27" s="28"/>
    </row>
    <row r="28" spans="1:9" x14ac:dyDescent="0.25">
      <c r="A28" s="4"/>
      <c r="B28" s="10"/>
      <c r="D28" t="s">
        <v>62</v>
      </c>
      <c r="E28" s="28">
        <v>599972838</v>
      </c>
      <c r="G28" s="28"/>
    </row>
    <row r="29" spans="1:9" x14ac:dyDescent="0.25">
      <c r="A29" s="4"/>
      <c r="B29" s="10"/>
      <c r="E29" s="28"/>
      <c r="G29" s="28"/>
    </row>
    <row r="30" spans="1:9" ht="24.75" x14ac:dyDescent="0.25">
      <c r="A30" s="4" t="s">
        <v>10</v>
      </c>
      <c r="B30" s="10">
        <v>300000000</v>
      </c>
      <c r="C30" s="44">
        <v>349088213</v>
      </c>
      <c r="D30" s="42" t="s">
        <v>10</v>
      </c>
      <c r="E30" s="40">
        <f>E31+E32</f>
        <v>349088213</v>
      </c>
    </row>
    <row r="31" spans="1:9" x14ac:dyDescent="0.25">
      <c r="A31" s="4"/>
      <c r="B31" s="10"/>
      <c r="D31" s="41" t="s">
        <v>46</v>
      </c>
      <c r="E31" s="21">
        <v>249539914</v>
      </c>
    </row>
    <row r="32" spans="1:9" x14ac:dyDescent="0.25">
      <c r="A32" s="4"/>
      <c r="B32" s="10"/>
      <c r="D32" s="41" t="s">
        <v>47</v>
      </c>
      <c r="E32" s="21">
        <v>99548299</v>
      </c>
    </row>
    <row r="33" spans="1:7" x14ac:dyDescent="0.25">
      <c r="A33" s="4"/>
      <c r="B33" s="10"/>
    </row>
    <row r="34" spans="1:7" x14ac:dyDescent="0.25">
      <c r="A34" s="4" t="s">
        <v>11</v>
      </c>
      <c r="B34" s="10">
        <v>180000000</v>
      </c>
      <c r="C34" s="29">
        <v>69239993</v>
      </c>
      <c r="D34" s="30" t="s">
        <v>73</v>
      </c>
      <c r="E34" s="29">
        <v>69239993</v>
      </c>
    </row>
    <row r="35" spans="1:7" x14ac:dyDescent="0.25">
      <c r="A35" s="4"/>
      <c r="B35" s="10"/>
      <c r="D35" t="s">
        <v>74</v>
      </c>
      <c r="E35" s="28">
        <v>5424835</v>
      </c>
    </row>
    <row r="36" spans="1:7" x14ac:dyDescent="0.25">
      <c r="A36" s="4"/>
      <c r="B36" s="10"/>
      <c r="D36" t="s">
        <v>76</v>
      </c>
      <c r="E36" s="28">
        <v>698000</v>
      </c>
    </row>
    <row r="37" spans="1:7" x14ac:dyDescent="0.25">
      <c r="A37" s="4"/>
      <c r="B37" s="10"/>
      <c r="D37" t="s">
        <v>75</v>
      </c>
      <c r="E37" s="28">
        <v>63117158</v>
      </c>
    </row>
    <row r="38" spans="1:7" x14ac:dyDescent="0.25">
      <c r="A38" s="4"/>
      <c r="B38" s="10"/>
      <c r="E38" s="28"/>
    </row>
    <row r="39" spans="1:7" x14ac:dyDescent="0.25">
      <c r="A39" s="4" t="s">
        <v>12</v>
      </c>
      <c r="B39" s="10">
        <v>550000000</v>
      </c>
      <c r="C39" t="s">
        <v>51</v>
      </c>
      <c r="E39" s="28"/>
      <c r="G39" s="28"/>
    </row>
    <row r="40" spans="1:7" ht="15.75" thickBot="1" x14ac:dyDescent="0.3">
      <c r="A40" s="1" t="s">
        <v>13</v>
      </c>
      <c r="B40" s="10">
        <v>343000000</v>
      </c>
      <c r="C40" t="s">
        <v>51</v>
      </c>
      <c r="E40" s="28"/>
      <c r="G40" s="28"/>
    </row>
    <row r="41" spans="1:7" ht="15.75" thickBot="1" x14ac:dyDescent="0.3">
      <c r="A41" s="36" t="s">
        <v>14</v>
      </c>
      <c r="B41" s="35">
        <v>16010000000</v>
      </c>
      <c r="C41" s="29">
        <v>4396673841</v>
      </c>
      <c r="D41" s="30" t="s">
        <v>98</v>
      </c>
      <c r="E41" s="29">
        <f>SUM(E42:E63)</f>
        <v>4396673841</v>
      </c>
      <c r="G41" s="28"/>
    </row>
    <row r="42" spans="1:7" x14ac:dyDescent="0.25">
      <c r="A42" s="32"/>
      <c r="B42" s="33"/>
      <c r="D42" t="s">
        <v>77</v>
      </c>
      <c r="E42" s="28">
        <v>982646046</v>
      </c>
    </row>
    <row r="43" spans="1:7" x14ac:dyDescent="0.25">
      <c r="A43" s="32"/>
      <c r="B43" s="33"/>
      <c r="D43" t="s">
        <v>78</v>
      </c>
      <c r="E43" s="28">
        <v>300228129</v>
      </c>
    </row>
    <row r="44" spans="1:7" x14ac:dyDescent="0.25">
      <c r="A44" s="32"/>
      <c r="B44" s="33"/>
      <c r="D44" t="s">
        <v>79</v>
      </c>
      <c r="E44" s="28">
        <v>258629759</v>
      </c>
    </row>
    <row r="45" spans="1:7" x14ac:dyDescent="0.25">
      <c r="A45" s="32"/>
      <c r="B45" s="33"/>
      <c r="D45" t="s">
        <v>80</v>
      </c>
      <c r="E45" s="28">
        <v>28449000</v>
      </c>
    </row>
    <row r="46" spans="1:7" x14ac:dyDescent="0.25">
      <c r="A46" s="32"/>
      <c r="B46" s="33"/>
      <c r="D46" t="s">
        <v>81</v>
      </c>
      <c r="E46" s="28">
        <v>63120740</v>
      </c>
    </row>
    <row r="47" spans="1:7" x14ac:dyDescent="0.25">
      <c r="A47" s="32"/>
      <c r="B47" s="33"/>
      <c r="D47" t="s">
        <v>82</v>
      </c>
      <c r="E47" s="28">
        <v>362934417</v>
      </c>
    </row>
    <row r="48" spans="1:7" x14ac:dyDescent="0.25">
      <c r="A48" s="32"/>
      <c r="B48" s="33"/>
      <c r="D48" t="s">
        <v>83</v>
      </c>
      <c r="E48" s="28">
        <v>59746445</v>
      </c>
    </row>
    <row r="49" spans="1:5" x14ac:dyDescent="0.25">
      <c r="A49" s="32"/>
      <c r="B49" s="33"/>
      <c r="D49" t="s">
        <v>84</v>
      </c>
      <c r="E49" s="28">
        <v>842287487</v>
      </c>
    </row>
    <row r="50" spans="1:5" x14ac:dyDescent="0.25">
      <c r="A50" s="32"/>
      <c r="B50" s="33"/>
      <c r="D50" t="s">
        <v>85</v>
      </c>
      <c r="E50" s="28">
        <v>277414138</v>
      </c>
    </row>
    <row r="51" spans="1:5" x14ac:dyDescent="0.25">
      <c r="A51" s="32"/>
      <c r="B51" s="33"/>
      <c r="D51" t="s">
        <v>86</v>
      </c>
      <c r="E51" s="28">
        <v>47002245</v>
      </c>
    </row>
    <row r="52" spans="1:5" x14ac:dyDescent="0.25">
      <c r="A52" s="32"/>
      <c r="B52" s="33"/>
      <c r="D52" t="s">
        <v>87</v>
      </c>
      <c r="E52" s="28">
        <v>2320000</v>
      </c>
    </row>
    <row r="53" spans="1:5" x14ac:dyDescent="0.25">
      <c r="A53" s="34"/>
      <c r="B53" s="34"/>
      <c r="D53" t="s">
        <v>88</v>
      </c>
      <c r="E53" s="28">
        <v>288868955</v>
      </c>
    </row>
    <row r="54" spans="1:5" x14ac:dyDescent="0.25">
      <c r="A54" s="34"/>
      <c r="B54" s="34"/>
      <c r="D54" t="s">
        <v>89</v>
      </c>
      <c r="E54" s="28">
        <v>33970480</v>
      </c>
    </row>
    <row r="55" spans="1:5" x14ac:dyDescent="0.25">
      <c r="A55" s="34"/>
      <c r="B55" s="34"/>
      <c r="D55" t="s">
        <v>90</v>
      </c>
      <c r="E55" s="28">
        <v>125280000</v>
      </c>
    </row>
    <row r="56" spans="1:5" x14ac:dyDescent="0.25">
      <c r="A56" s="34"/>
      <c r="B56" s="34"/>
      <c r="D56" t="s">
        <v>91</v>
      </c>
      <c r="E56" s="28">
        <v>97004498</v>
      </c>
    </row>
    <row r="57" spans="1:5" x14ac:dyDescent="0.25">
      <c r="A57" s="34"/>
      <c r="B57" s="34"/>
      <c r="D57" t="s">
        <v>92</v>
      </c>
      <c r="E57" s="28">
        <v>429494936</v>
      </c>
    </row>
    <row r="58" spans="1:5" x14ac:dyDescent="0.25">
      <c r="A58" s="34"/>
      <c r="B58" s="34"/>
      <c r="D58" t="s">
        <v>93</v>
      </c>
      <c r="E58" s="28">
        <v>94499999</v>
      </c>
    </row>
    <row r="59" spans="1:5" x14ac:dyDescent="0.25">
      <c r="A59" s="34"/>
      <c r="B59" s="34"/>
      <c r="D59" t="s">
        <v>94</v>
      </c>
      <c r="E59" s="28">
        <v>22736000</v>
      </c>
    </row>
    <row r="60" spans="1:5" x14ac:dyDescent="0.25">
      <c r="A60" s="34"/>
      <c r="B60" s="34"/>
      <c r="D60" t="s">
        <v>70</v>
      </c>
      <c r="E60" s="28">
        <v>4000000</v>
      </c>
    </row>
    <row r="61" spans="1:5" x14ac:dyDescent="0.25">
      <c r="A61" s="34"/>
      <c r="B61" s="34"/>
      <c r="D61" t="s">
        <v>95</v>
      </c>
      <c r="E61" s="28">
        <v>65874329</v>
      </c>
    </row>
    <row r="62" spans="1:5" x14ac:dyDescent="0.25">
      <c r="A62" s="34"/>
      <c r="B62" s="34"/>
      <c r="D62" t="s">
        <v>96</v>
      </c>
      <c r="E62" s="28">
        <v>1200000</v>
      </c>
    </row>
    <row r="63" spans="1:5" x14ac:dyDescent="0.25">
      <c r="A63" s="34"/>
      <c r="B63" s="34"/>
      <c r="D63" t="s">
        <v>97</v>
      </c>
      <c r="E63" s="28">
        <v>8966238</v>
      </c>
    </row>
    <row r="65" spans="1:5" x14ac:dyDescent="0.25">
      <c r="A65" s="1" t="s">
        <v>15</v>
      </c>
      <c r="B65" s="11">
        <v>300000000</v>
      </c>
      <c r="C65" t="s">
        <v>51</v>
      </c>
    </row>
    <row r="67" spans="1:5" x14ac:dyDescent="0.25">
      <c r="A67" s="2" t="s">
        <v>16</v>
      </c>
      <c r="B67" s="12"/>
    </row>
    <row r="68" spans="1:5" x14ac:dyDescent="0.25">
      <c r="A68" s="3" t="s">
        <v>16</v>
      </c>
      <c r="B68" s="9">
        <v>10132180957</v>
      </c>
      <c r="C68" t="s">
        <v>51</v>
      </c>
    </row>
    <row r="69" spans="1:5" x14ac:dyDescent="0.25">
      <c r="D69" s="3"/>
    </row>
    <row r="71" spans="1:5" x14ac:dyDescent="0.25">
      <c r="A71" s="2" t="s">
        <v>17</v>
      </c>
      <c r="B71" s="12"/>
      <c r="D71" t="s">
        <v>117</v>
      </c>
      <c r="E71" s="26">
        <f>E72+E73</f>
        <v>1764213785</v>
      </c>
    </row>
    <row r="72" spans="1:5" x14ac:dyDescent="0.25">
      <c r="A72" s="4" t="s">
        <v>17</v>
      </c>
      <c r="B72" s="10">
        <v>3000000000</v>
      </c>
      <c r="D72" t="s">
        <v>118</v>
      </c>
      <c r="E72" s="28">
        <v>268800000</v>
      </c>
    </row>
    <row r="73" spans="1:5" ht="30" x14ac:dyDescent="0.25">
      <c r="A73" s="45"/>
      <c r="B73" s="46"/>
      <c r="D73" s="18" t="s">
        <v>116</v>
      </c>
      <c r="E73" s="28">
        <v>1495413785</v>
      </c>
    </row>
    <row r="74" spans="1:5" x14ac:dyDescent="0.25">
      <c r="A74" s="45"/>
      <c r="B74" s="46"/>
      <c r="D74" s="18"/>
      <c r="E74" s="28"/>
    </row>
    <row r="75" spans="1:5" x14ac:dyDescent="0.25">
      <c r="A75" s="2" t="s">
        <v>18</v>
      </c>
      <c r="B75" s="12"/>
    </row>
    <row r="76" spans="1:5" x14ac:dyDescent="0.25">
      <c r="A76" s="4" t="s">
        <v>19</v>
      </c>
      <c r="B76" s="10">
        <v>287566265</v>
      </c>
      <c r="C76" t="s">
        <v>51</v>
      </c>
    </row>
    <row r="77" spans="1:5" x14ac:dyDescent="0.25">
      <c r="A77" s="6" t="s">
        <v>20</v>
      </c>
      <c r="B77" s="15">
        <v>4337076000</v>
      </c>
      <c r="C77" s="29">
        <v>1133647246</v>
      </c>
      <c r="D77" t="s">
        <v>115</v>
      </c>
      <c r="E77" s="28">
        <v>1133647246</v>
      </c>
    </row>
    <row r="78" spans="1:5" x14ac:dyDescent="0.25">
      <c r="A78" s="7" t="s">
        <v>21</v>
      </c>
      <c r="B78" s="16">
        <v>769500000</v>
      </c>
      <c r="C78" s="29">
        <v>34522950</v>
      </c>
      <c r="D78" t="s">
        <v>113</v>
      </c>
      <c r="E78" s="28">
        <v>34522950</v>
      </c>
    </row>
    <row r="79" spans="1:5" x14ac:dyDescent="0.25">
      <c r="A79" s="7" t="s">
        <v>22</v>
      </c>
      <c r="B79" s="16">
        <v>287566265</v>
      </c>
      <c r="C79" s="29">
        <v>16157655</v>
      </c>
      <c r="D79" t="s">
        <v>114</v>
      </c>
      <c r="E79" s="28">
        <v>16157655</v>
      </c>
    </row>
    <row r="80" spans="1:5" x14ac:dyDescent="0.25">
      <c r="A80" s="7" t="s">
        <v>23</v>
      </c>
      <c r="B80" s="16">
        <v>202444000</v>
      </c>
      <c r="C80" t="s">
        <v>51</v>
      </c>
    </row>
    <row r="81" spans="1:5" x14ac:dyDescent="0.25">
      <c r="A81" s="7" t="s">
        <v>24</v>
      </c>
      <c r="B81" s="16">
        <v>4900000</v>
      </c>
      <c r="C81" t="s">
        <v>51</v>
      </c>
    </row>
    <row r="82" spans="1:5" x14ac:dyDescent="0.25">
      <c r="A82" s="7" t="s">
        <v>25</v>
      </c>
      <c r="B82" s="16">
        <v>36135000</v>
      </c>
      <c r="C82" t="s">
        <v>51</v>
      </c>
    </row>
    <row r="83" spans="1:5" x14ac:dyDescent="0.25">
      <c r="A83" s="2" t="s">
        <v>26</v>
      </c>
      <c r="B83" s="12"/>
    </row>
    <row r="84" spans="1:5" x14ac:dyDescent="0.25">
      <c r="A84" s="6" t="s">
        <v>27</v>
      </c>
      <c r="B84" s="10">
        <v>10000000000</v>
      </c>
      <c r="C84" s="29">
        <v>6955439962</v>
      </c>
      <c r="D84" t="s">
        <v>112</v>
      </c>
      <c r="E84" s="28">
        <v>6955439962</v>
      </c>
    </row>
    <row r="85" spans="1:5" ht="23.25" x14ac:dyDescent="0.25">
      <c r="A85" s="6" t="s">
        <v>28</v>
      </c>
      <c r="B85" s="10">
        <v>600000000</v>
      </c>
      <c r="C85" t="s">
        <v>51</v>
      </c>
    </row>
  </sheetData>
  <mergeCells count="2">
    <mergeCell ref="A2:B2"/>
    <mergeCell ref="A3:B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D127"/>
  <sheetViews>
    <sheetView showGridLines="0" workbookViewId="0">
      <selection activeCell="D74" sqref="D74:D76"/>
    </sheetView>
  </sheetViews>
  <sheetFormatPr baseColWidth="10" defaultRowHeight="15" x14ac:dyDescent="0.25"/>
  <cols>
    <col min="2" max="2" width="55.42578125" customWidth="1"/>
    <col min="3" max="3" width="29.85546875" customWidth="1"/>
    <col min="4" max="4" width="24" style="30" customWidth="1"/>
  </cols>
  <sheetData>
    <row r="3" spans="2:4" x14ac:dyDescent="0.25">
      <c r="B3" s="149" t="s">
        <v>0</v>
      </c>
      <c r="C3" s="149"/>
    </row>
    <row r="4" spans="2:4" x14ac:dyDescent="0.25">
      <c r="B4" s="150" t="s">
        <v>1</v>
      </c>
      <c r="C4" s="150"/>
    </row>
    <row r="5" spans="2:4" ht="15.75" x14ac:dyDescent="0.25">
      <c r="B5" s="13" t="s">
        <v>2</v>
      </c>
      <c r="C5" s="14" t="s">
        <v>3</v>
      </c>
      <c r="D5" s="91" t="s">
        <v>50</v>
      </c>
    </row>
    <row r="6" spans="2:4" ht="34.5" x14ac:dyDescent="0.25">
      <c r="B6" s="74" t="s">
        <v>4</v>
      </c>
      <c r="C6" s="68">
        <v>19000000000</v>
      </c>
      <c r="D6" s="90">
        <f>SUM(D8+D15+D21+D23+D25+D27)</f>
        <v>16067906739</v>
      </c>
    </row>
    <row r="8" spans="2:4" x14ac:dyDescent="0.25">
      <c r="B8" s="47" t="s">
        <v>29</v>
      </c>
      <c r="C8" s="49"/>
      <c r="D8" s="49">
        <f>SUM(D9:D14)</f>
        <v>4177515048</v>
      </c>
    </row>
    <row r="9" spans="2:4" x14ac:dyDescent="0.25">
      <c r="B9" s="39" t="s">
        <v>37</v>
      </c>
      <c r="C9" s="24"/>
      <c r="D9" s="25">
        <v>351534258</v>
      </c>
    </row>
    <row r="10" spans="2:4" x14ac:dyDescent="0.25">
      <c r="B10" s="38" t="s">
        <v>36</v>
      </c>
      <c r="C10" s="21"/>
      <c r="D10" s="86">
        <v>3511149745</v>
      </c>
    </row>
    <row r="11" spans="2:4" x14ac:dyDescent="0.25">
      <c r="B11" s="38" t="s">
        <v>42</v>
      </c>
      <c r="C11" s="21"/>
      <c r="D11" s="86">
        <v>21704351</v>
      </c>
    </row>
    <row r="12" spans="2:4" x14ac:dyDescent="0.25">
      <c r="B12" s="38" t="s">
        <v>43</v>
      </c>
      <c r="C12" s="21"/>
      <c r="D12" s="86">
        <v>47023748</v>
      </c>
    </row>
    <row r="13" spans="2:4" x14ac:dyDescent="0.25">
      <c r="B13" s="38" t="s">
        <v>44</v>
      </c>
      <c r="C13" s="21"/>
      <c r="D13" s="86">
        <v>229945291</v>
      </c>
    </row>
    <row r="14" spans="2:4" x14ac:dyDescent="0.25">
      <c r="B14" s="38" t="s">
        <v>45</v>
      </c>
      <c r="C14" s="21"/>
      <c r="D14" s="86">
        <v>16157655</v>
      </c>
    </row>
    <row r="15" spans="2:4" x14ac:dyDescent="0.25">
      <c r="B15" s="48" t="s">
        <v>30</v>
      </c>
      <c r="C15" s="37"/>
      <c r="D15" s="37">
        <f>SUM(D16:D20)</f>
        <v>5722719824</v>
      </c>
    </row>
    <row r="16" spans="2:4" x14ac:dyDescent="0.25">
      <c r="B16" s="20" t="s">
        <v>37</v>
      </c>
      <c r="C16" s="24"/>
      <c r="D16" s="25">
        <v>384100994</v>
      </c>
    </row>
    <row r="17" spans="2:4" x14ac:dyDescent="0.25">
      <c r="B17" s="5" t="s">
        <v>38</v>
      </c>
      <c r="C17" s="21"/>
      <c r="D17" s="86">
        <v>848412332</v>
      </c>
    </row>
    <row r="18" spans="2:4" x14ac:dyDescent="0.25">
      <c r="B18" s="5" t="s">
        <v>39</v>
      </c>
      <c r="C18" s="21"/>
      <c r="D18" s="86">
        <v>1378924919</v>
      </c>
    </row>
    <row r="19" spans="2:4" x14ac:dyDescent="0.25">
      <c r="B19" s="5" t="s">
        <v>40</v>
      </c>
      <c r="C19" s="21"/>
      <c r="D19" s="86">
        <v>2312989468</v>
      </c>
    </row>
    <row r="20" spans="2:4" x14ac:dyDescent="0.25">
      <c r="B20" s="5" t="s">
        <v>41</v>
      </c>
      <c r="C20" s="21"/>
      <c r="D20" s="86">
        <v>798292111</v>
      </c>
    </row>
    <row r="21" spans="2:4" x14ac:dyDescent="0.25">
      <c r="B21" s="48" t="s">
        <v>31</v>
      </c>
      <c r="C21" s="37"/>
      <c r="D21" s="37">
        <v>79060714</v>
      </c>
    </row>
    <row r="22" spans="2:4" x14ac:dyDescent="0.25">
      <c r="B22" s="19" t="s">
        <v>49</v>
      </c>
      <c r="C22" s="24"/>
      <c r="D22" s="25">
        <v>79060714</v>
      </c>
    </row>
    <row r="23" spans="2:4" x14ac:dyDescent="0.25">
      <c r="B23" s="47" t="s">
        <v>32</v>
      </c>
      <c r="C23" s="37"/>
      <c r="D23" s="37">
        <v>34522950</v>
      </c>
    </row>
    <row r="24" spans="2:4" x14ac:dyDescent="0.25">
      <c r="B24" s="19" t="s">
        <v>111</v>
      </c>
      <c r="C24" s="24"/>
      <c r="D24" s="25">
        <v>34522950</v>
      </c>
    </row>
    <row r="25" spans="2:4" x14ac:dyDescent="0.25">
      <c r="B25" s="48" t="s">
        <v>33</v>
      </c>
      <c r="C25" s="50"/>
      <c r="D25" s="50">
        <v>5686902106</v>
      </c>
    </row>
    <row r="26" spans="2:4" x14ac:dyDescent="0.25">
      <c r="B26" s="24" t="s">
        <v>35</v>
      </c>
      <c r="C26" s="28"/>
      <c r="D26" s="31">
        <v>5686902106</v>
      </c>
    </row>
    <row r="27" spans="2:4" x14ac:dyDescent="0.25">
      <c r="B27" s="47" t="s">
        <v>34</v>
      </c>
      <c r="C27" s="50"/>
      <c r="D27" s="50">
        <v>367186097</v>
      </c>
    </row>
    <row r="28" spans="2:4" x14ac:dyDescent="0.25">
      <c r="B28" s="24" t="s">
        <v>48</v>
      </c>
      <c r="C28" s="25"/>
      <c r="D28" s="25">
        <v>367186097</v>
      </c>
    </row>
    <row r="30" spans="2:4" x14ac:dyDescent="0.25">
      <c r="B30" s="62" t="s">
        <v>5</v>
      </c>
      <c r="C30" s="66"/>
    </row>
    <row r="31" spans="2:4" x14ac:dyDescent="0.25">
      <c r="B31" s="63" t="s">
        <v>6</v>
      </c>
      <c r="C31" s="64">
        <v>280000000</v>
      </c>
      <c r="D31" s="87" t="s">
        <v>51</v>
      </c>
    </row>
    <row r="32" spans="2:4" ht="23.25" x14ac:dyDescent="0.25">
      <c r="B32" s="65" t="s">
        <v>7</v>
      </c>
      <c r="C32" s="66">
        <v>22000000000</v>
      </c>
      <c r="D32" s="87" t="s">
        <v>51</v>
      </c>
    </row>
    <row r="33" spans="2:4" x14ac:dyDescent="0.25">
      <c r="B33" s="65" t="s">
        <v>8</v>
      </c>
      <c r="C33" s="66">
        <v>1600000000</v>
      </c>
      <c r="D33" s="87" t="s">
        <v>51</v>
      </c>
    </row>
    <row r="34" spans="2:4" x14ac:dyDescent="0.25">
      <c r="B34" s="67" t="s">
        <v>9</v>
      </c>
      <c r="C34" s="68">
        <v>13700000000</v>
      </c>
      <c r="D34" s="89">
        <f>D35+D47+D57</f>
        <v>5713863752</v>
      </c>
    </row>
    <row r="35" spans="2:4" x14ac:dyDescent="0.25">
      <c r="B35" s="51" t="s">
        <v>52</v>
      </c>
      <c r="C35" s="50"/>
      <c r="D35" s="50">
        <v>850804364</v>
      </c>
    </row>
    <row r="36" spans="2:4" x14ac:dyDescent="0.25">
      <c r="B36" t="s">
        <v>52</v>
      </c>
      <c r="C36" s="31"/>
      <c r="D36" s="31">
        <v>413945</v>
      </c>
    </row>
    <row r="37" spans="2:4" x14ac:dyDescent="0.25">
      <c r="B37" t="s">
        <v>53</v>
      </c>
      <c r="C37" s="28"/>
      <c r="D37" s="31">
        <v>142103914</v>
      </c>
    </row>
    <row r="38" spans="2:4" x14ac:dyDescent="0.25">
      <c r="B38" t="s">
        <v>54</v>
      </c>
      <c r="C38" s="28"/>
      <c r="D38" s="31">
        <v>359883</v>
      </c>
    </row>
    <row r="39" spans="2:4" x14ac:dyDescent="0.25">
      <c r="B39" t="s">
        <v>55</v>
      </c>
      <c r="C39" s="28"/>
      <c r="D39" s="31">
        <v>1464419</v>
      </c>
    </row>
    <row r="40" spans="2:4" x14ac:dyDescent="0.25">
      <c r="B40" t="s">
        <v>56</v>
      </c>
      <c r="C40" s="28"/>
      <c r="D40" s="31">
        <v>31853017</v>
      </c>
    </row>
    <row r="41" spans="2:4" x14ac:dyDescent="0.25">
      <c r="B41" t="s">
        <v>57</v>
      </c>
      <c r="C41" s="28"/>
      <c r="D41" s="31">
        <v>1859999</v>
      </c>
    </row>
    <row r="42" spans="2:4" x14ac:dyDescent="0.25">
      <c r="B42" t="s">
        <v>58</v>
      </c>
      <c r="C42" s="28"/>
      <c r="D42" s="31">
        <v>30742440</v>
      </c>
    </row>
    <row r="43" spans="2:4" x14ac:dyDescent="0.25">
      <c r="B43" t="s">
        <v>59</v>
      </c>
      <c r="C43" s="28"/>
      <c r="D43" s="31">
        <v>4182239</v>
      </c>
    </row>
    <row r="44" spans="2:4" x14ac:dyDescent="0.25">
      <c r="B44" t="s">
        <v>60</v>
      </c>
      <c r="C44" s="28"/>
      <c r="D44" s="31">
        <v>11905490</v>
      </c>
    </row>
    <row r="45" spans="2:4" x14ac:dyDescent="0.25">
      <c r="B45" t="s">
        <v>61</v>
      </c>
      <c r="C45" s="28"/>
      <c r="D45" s="31">
        <v>25946179</v>
      </c>
    </row>
    <row r="46" spans="2:4" x14ac:dyDescent="0.25">
      <c r="B46" t="s">
        <v>62</v>
      </c>
      <c r="C46" s="28"/>
      <c r="D46" s="31">
        <v>599972838</v>
      </c>
    </row>
    <row r="47" spans="2:4" x14ac:dyDescent="0.25">
      <c r="B47" s="51" t="s">
        <v>63</v>
      </c>
      <c r="C47" s="50"/>
      <c r="D47" s="50">
        <f>SUM(D48:D56)</f>
        <v>1816746902</v>
      </c>
    </row>
    <row r="48" spans="2:4" x14ac:dyDescent="0.25">
      <c r="B48" t="s">
        <v>64</v>
      </c>
      <c r="C48" s="28"/>
      <c r="D48" s="31">
        <v>434109267</v>
      </c>
    </row>
    <row r="49" spans="2:4" x14ac:dyDescent="0.25">
      <c r="B49" t="s">
        <v>65</v>
      </c>
      <c r="C49" s="28"/>
      <c r="D49" s="31">
        <v>3502088</v>
      </c>
    </row>
    <row r="50" spans="2:4" x14ac:dyDescent="0.25">
      <c r="B50" t="s">
        <v>66</v>
      </c>
      <c r="C50" s="28"/>
      <c r="D50" s="31">
        <v>29450304</v>
      </c>
    </row>
    <row r="51" spans="2:4" x14ac:dyDescent="0.25">
      <c r="B51" t="s">
        <v>67</v>
      </c>
      <c r="C51" s="28"/>
      <c r="D51" s="31">
        <v>875961879</v>
      </c>
    </row>
    <row r="52" spans="2:4" x14ac:dyDescent="0.25">
      <c r="B52" t="s">
        <v>68</v>
      </c>
      <c r="C52" s="28"/>
      <c r="D52" s="31">
        <v>34307648</v>
      </c>
    </row>
    <row r="53" spans="2:4" x14ac:dyDescent="0.25">
      <c r="B53" t="s">
        <v>69</v>
      </c>
      <c r="C53" s="28"/>
      <c r="D53" s="31">
        <v>20108956</v>
      </c>
    </row>
    <row r="54" spans="2:4" x14ac:dyDescent="0.25">
      <c r="B54" t="s">
        <v>70</v>
      </c>
      <c r="C54" s="28"/>
      <c r="D54" s="31">
        <v>6919430</v>
      </c>
    </row>
    <row r="55" spans="2:4" x14ac:dyDescent="0.25">
      <c r="B55" t="s">
        <v>71</v>
      </c>
      <c r="C55" s="28"/>
      <c r="D55" s="31">
        <v>401957884</v>
      </c>
    </row>
    <row r="56" spans="2:4" x14ac:dyDescent="0.25">
      <c r="B56" t="s">
        <v>72</v>
      </c>
      <c r="C56" s="28"/>
      <c r="D56" s="31">
        <v>10429446</v>
      </c>
    </row>
    <row r="57" spans="2:4" x14ac:dyDescent="0.25">
      <c r="B57" s="51" t="s">
        <v>99</v>
      </c>
      <c r="C57" s="52"/>
      <c r="D57" s="50">
        <v>3046312486</v>
      </c>
    </row>
    <row r="58" spans="2:4" x14ac:dyDescent="0.25">
      <c r="B58" t="s">
        <v>100</v>
      </c>
      <c r="D58" s="31">
        <v>229644057</v>
      </c>
    </row>
    <row r="59" spans="2:4" x14ac:dyDescent="0.25">
      <c r="B59" t="s">
        <v>101</v>
      </c>
      <c r="D59" s="31">
        <v>779911274</v>
      </c>
    </row>
    <row r="60" spans="2:4" x14ac:dyDescent="0.25">
      <c r="B60" t="s">
        <v>102</v>
      </c>
      <c r="D60" s="31">
        <v>511818898</v>
      </c>
    </row>
    <row r="61" spans="2:4" x14ac:dyDescent="0.25">
      <c r="B61" t="s">
        <v>103</v>
      </c>
      <c r="D61" s="31">
        <v>57132068</v>
      </c>
    </row>
    <row r="62" spans="2:4" x14ac:dyDescent="0.25">
      <c r="B62" t="s">
        <v>104</v>
      </c>
      <c r="D62" s="31">
        <v>461692349</v>
      </c>
    </row>
    <row r="63" spans="2:4" x14ac:dyDescent="0.25">
      <c r="B63" t="s">
        <v>105</v>
      </c>
      <c r="D63" s="31">
        <v>151857557</v>
      </c>
    </row>
    <row r="64" spans="2:4" x14ac:dyDescent="0.25">
      <c r="B64" t="s">
        <v>106</v>
      </c>
      <c r="D64" s="31">
        <v>2104103</v>
      </c>
    </row>
    <row r="65" spans="2:4" x14ac:dyDescent="0.25">
      <c r="B65" t="s">
        <v>107</v>
      </c>
      <c r="D65" s="31">
        <v>357422337</v>
      </c>
    </row>
    <row r="66" spans="2:4" x14ac:dyDescent="0.25">
      <c r="B66" t="s">
        <v>108</v>
      </c>
      <c r="D66" s="31">
        <v>494999840</v>
      </c>
    </row>
    <row r="67" spans="2:4" ht="22.5" x14ac:dyDescent="0.25">
      <c r="B67" s="69" t="s">
        <v>119</v>
      </c>
      <c r="C67" s="70">
        <v>300000000</v>
      </c>
      <c r="D67" s="89">
        <f>SUM(D69+D70)</f>
        <v>349088213</v>
      </c>
    </row>
    <row r="68" spans="2:4" x14ac:dyDescent="0.25">
      <c r="B68" s="54"/>
      <c r="C68" s="55"/>
      <c r="D68" s="26"/>
    </row>
    <row r="69" spans="2:4" x14ac:dyDescent="0.25">
      <c r="B69" s="53" t="s">
        <v>46</v>
      </c>
      <c r="C69" s="52"/>
      <c r="D69" s="85">
        <v>249539914</v>
      </c>
    </row>
    <row r="70" spans="2:4" x14ac:dyDescent="0.25">
      <c r="B70" s="53" t="s">
        <v>47</v>
      </c>
      <c r="C70" s="52"/>
      <c r="D70" s="85">
        <v>99548299</v>
      </c>
    </row>
    <row r="71" spans="2:4" x14ac:dyDescent="0.25">
      <c r="B71" s="56"/>
      <c r="C71" s="57"/>
      <c r="D71" s="61"/>
    </row>
    <row r="72" spans="2:4" x14ac:dyDescent="0.25">
      <c r="B72" s="67" t="s">
        <v>11</v>
      </c>
      <c r="C72" s="68">
        <v>180000000</v>
      </c>
      <c r="D72" s="89">
        <f>D74+D75+D76</f>
        <v>69239993</v>
      </c>
    </row>
    <row r="73" spans="2:4" x14ac:dyDescent="0.25">
      <c r="B73" s="71"/>
      <c r="C73" s="72"/>
      <c r="D73" s="73"/>
    </row>
    <row r="74" spans="2:4" x14ac:dyDescent="0.25">
      <c r="B74" s="52" t="s">
        <v>74</v>
      </c>
      <c r="C74" s="52"/>
      <c r="D74" s="84">
        <v>5424835</v>
      </c>
    </row>
    <row r="75" spans="2:4" x14ac:dyDescent="0.25">
      <c r="B75" s="52" t="s">
        <v>76</v>
      </c>
      <c r="C75" s="52"/>
      <c r="D75" s="84">
        <v>698000</v>
      </c>
    </row>
    <row r="76" spans="2:4" x14ac:dyDescent="0.25">
      <c r="B76" s="52" t="s">
        <v>75</v>
      </c>
      <c r="C76" s="52"/>
      <c r="D76" s="84">
        <v>63117158</v>
      </c>
    </row>
    <row r="78" spans="2:4" x14ac:dyDescent="0.25">
      <c r="B78" s="74" t="s">
        <v>12</v>
      </c>
      <c r="C78" s="66">
        <v>550000000</v>
      </c>
      <c r="D78" s="87" t="s">
        <v>51</v>
      </c>
    </row>
    <row r="79" spans="2:4" x14ac:dyDescent="0.25">
      <c r="B79" s="74" t="s">
        <v>13</v>
      </c>
      <c r="C79" s="66">
        <v>343000000</v>
      </c>
      <c r="D79" s="87" t="s">
        <v>51</v>
      </c>
    </row>
    <row r="80" spans="2:4" x14ac:dyDescent="0.25">
      <c r="B80" s="74" t="s">
        <v>14</v>
      </c>
      <c r="C80" s="66">
        <v>16010000000</v>
      </c>
      <c r="D80" s="88">
        <f>SUM(D82:D103)</f>
        <v>4396673841</v>
      </c>
    </row>
    <row r="81" spans="2:4" x14ac:dyDescent="0.25">
      <c r="B81" s="59" t="s">
        <v>98</v>
      </c>
      <c r="C81" s="52"/>
      <c r="D81" s="50"/>
    </row>
    <row r="82" spans="2:4" x14ac:dyDescent="0.25">
      <c r="B82" t="s">
        <v>77</v>
      </c>
      <c r="D82" s="31">
        <v>982646046</v>
      </c>
    </row>
    <row r="83" spans="2:4" x14ac:dyDescent="0.25">
      <c r="B83" t="s">
        <v>78</v>
      </c>
      <c r="D83" s="31">
        <v>300228129</v>
      </c>
    </row>
    <row r="84" spans="2:4" x14ac:dyDescent="0.25">
      <c r="B84" t="s">
        <v>79</v>
      </c>
      <c r="D84" s="31">
        <v>258629759</v>
      </c>
    </row>
    <row r="85" spans="2:4" x14ac:dyDescent="0.25">
      <c r="B85" t="s">
        <v>80</v>
      </c>
      <c r="D85" s="31">
        <v>28449000</v>
      </c>
    </row>
    <row r="86" spans="2:4" x14ac:dyDescent="0.25">
      <c r="B86" t="s">
        <v>81</v>
      </c>
      <c r="D86" s="31">
        <v>63120740</v>
      </c>
    </row>
    <row r="87" spans="2:4" x14ac:dyDescent="0.25">
      <c r="B87" t="s">
        <v>82</v>
      </c>
      <c r="D87" s="31">
        <v>362934417</v>
      </c>
    </row>
    <row r="88" spans="2:4" x14ac:dyDescent="0.25">
      <c r="B88" t="s">
        <v>83</v>
      </c>
      <c r="D88" s="31">
        <v>59746445</v>
      </c>
    </row>
    <row r="89" spans="2:4" x14ac:dyDescent="0.25">
      <c r="B89" t="s">
        <v>84</v>
      </c>
      <c r="D89" s="31">
        <v>842287487</v>
      </c>
    </row>
    <row r="90" spans="2:4" x14ac:dyDescent="0.25">
      <c r="B90" t="s">
        <v>85</v>
      </c>
      <c r="D90" s="31">
        <v>277414138</v>
      </c>
    </row>
    <row r="91" spans="2:4" x14ac:dyDescent="0.25">
      <c r="B91" t="s">
        <v>86</v>
      </c>
      <c r="D91" s="31">
        <v>47002245</v>
      </c>
    </row>
    <row r="92" spans="2:4" x14ac:dyDescent="0.25">
      <c r="B92" t="s">
        <v>87</v>
      </c>
      <c r="D92" s="31">
        <v>2320000</v>
      </c>
    </row>
    <row r="93" spans="2:4" x14ac:dyDescent="0.25">
      <c r="B93" t="s">
        <v>88</v>
      </c>
      <c r="D93" s="31">
        <v>288868955</v>
      </c>
    </row>
    <row r="94" spans="2:4" x14ac:dyDescent="0.25">
      <c r="B94" t="s">
        <v>89</v>
      </c>
      <c r="D94" s="31">
        <v>33970480</v>
      </c>
    </row>
    <row r="95" spans="2:4" x14ac:dyDescent="0.25">
      <c r="B95" t="s">
        <v>90</v>
      </c>
      <c r="D95" s="31">
        <v>125280000</v>
      </c>
    </row>
    <row r="96" spans="2:4" x14ac:dyDescent="0.25">
      <c r="B96" t="s">
        <v>91</v>
      </c>
      <c r="D96" s="31">
        <v>97004498</v>
      </c>
    </row>
    <row r="97" spans="2:4" x14ac:dyDescent="0.25">
      <c r="B97" t="s">
        <v>92</v>
      </c>
      <c r="D97" s="31">
        <v>429494936</v>
      </c>
    </row>
    <row r="98" spans="2:4" x14ac:dyDescent="0.25">
      <c r="B98" t="s">
        <v>93</v>
      </c>
      <c r="D98" s="31">
        <v>94499999</v>
      </c>
    </row>
    <row r="99" spans="2:4" x14ac:dyDescent="0.25">
      <c r="B99" t="s">
        <v>94</v>
      </c>
      <c r="D99" s="31">
        <v>22736000</v>
      </c>
    </row>
    <row r="100" spans="2:4" x14ac:dyDescent="0.25">
      <c r="B100" t="s">
        <v>70</v>
      </c>
      <c r="D100" s="31">
        <v>4000000</v>
      </c>
    </row>
    <row r="101" spans="2:4" x14ac:dyDescent="0.25">
      <c r="B101" t="s">
        <v>95</v>
      </c>
      <c r="D101" s="31">
        <v>65874329</v>
      </c>
    </row>
    <row r="102" spans="2:4" x14ac:dyDescent="0.25">
      <c r="B102" t="s">
        <v>96</v>
      </c>
      <c r="D102" s="31">
        <v>1200000</v>
      </c>
    </row>
    <row r="103" spans="2:4" x14ac:dyDescent="0.25">
      <c r="B103" t="s">
        <v>97</v>
      </c>
      <c r="D103" s="31">
        <v>8966238</v>
      </c>
    </row>
    <row r="105" spans="2:4" x14ac:dyDescent="0.25">
      <c r="B105" s="75" t="s">
        <v>15</v>
      </c>
      <c r="C105" s="68">
        <v>300000000</v>
      </c>
      <c r="D105" s="87" t="s">
        <v>51</v>
      </c>
    </row>
    <row r="107" spans="2:4" x14ac:dyDescent="0.25">
      <c r="B107" s="75" t="s">
        <v>16</v>
      </c>
      <c r="C107" s="68"/>
    </row>
    <row r="108" spans="2:4" x14ac:dyDescent="0.25">
      <c r="B108" s="74" t="s">
        <v>16</v>
      </c>
      <c r="C108" s="66">
        <v>10132180957</v>
      </c>
      <c r="D108" s="87" t="s">
        <v>51</v>
      </c>
    </row>
    <row r="110" spans="2:4" x14ac:dyDescent="0.25">
      <c r="B110" s="62" t="s">
        <v>17</v>
      </c>
      <c r="C110" s="76"/>
    </row>
    <row r="111" spans="2:4" x14ac:dyDescent="0.25">
      <c r="B111" s="65" t="s">
        <v>17</v>
      </c>
      <c r="C111" s="66">
        <v>3000000000</v>
      </c>
      <c r="D111" s="89">
        <f>SUM(D113:D114)</f>
        <v>1764213785</v>
      </c>
    </row>
    <row r="112" spans="2:4" x14ac:dyDescent="0.25">
      <c r="B112" s="58"/>
      <c r="C112" s="77"/>
      <c r="D112" s="73"/>
    </row>
    <row r="113" spans="2:4" x14ac:dyDescent="0.25">
      <c r="B113" s="52" t="s">
        <v>118</v>
      </c>
      <c r="C113" s="52"/>
      <c r="D113" s="84">
        <v>268800000</v>
      </c>
    </row>
    <row r="114" spans="2:4" ht="30" x14ac:dyDescent="0.25">
      <c r="B114" s="60" t="s">
        <v>116</v>
      </c>
      <c r="C114" s="52"/>
      <c r="D114" s="84">
        <v>1495413785</v>
      </c>
    </row>
    <row r="116" spans="2:4" x14ac:dyDescent="0.25">
      <c r="B116" s="62" t="s">
        <v>18</v>
      </c>
      <c r="C116" s="76"/>
    </row>
    <row r="117" spans="2:4" x14ac:dyDescent="0.25">
      <c r="B117" s="65" t="s">
        <v>19</v>
      </c>
      <c r="C117" s="66">
        <v>287566265</v>
      </c>
      <c r="D117" s="88">
        <v>16157655</v>
      </c>
    </row>
    <row r="118" spans="2:4" x14ac:dyDescent="0.25">
      <c r="B118" s="65" t="s">
        <v>20</v>
      </c>
      <c r="C118" s="78">
        <v>4337076000</v>
      </c>
      <c r="D118" s="88">
        <v>1133647246</v>
      </c>
    </row>
    <row r="119" spans="2:4" x14ac:dyDescent="0.25">
      <c r="B119" s="63" t="s">
        <v>21</v>
      </c>
      <c r="C119" s="79">
        <v>769500000</v>
      </c>
      <c r="D119" s="88">
        <v>34522950</v>
      </c>
    </row>
    <row r="120" spans="2:4" x14ac:dyDescent="0.25">
      <c r="B120" s="63" t="s">
        <v>22</v>
      </c>
      <c r="C120" s="79">
        <v>287566265</v>
      </c>
      <c r="D120" s="88">
        <v>16157655</v>
      </c>
    </row>
    <row r="121" spans="2:4" x14ac:dyDescent="0.25">
      <c r="B121" s="63" t="s">
        <v>23</v>
      </c>
      <c r="C121" s="79">
        <v>202444000</v>
      </c>
      <c r="D121" s="87" t="s">
        <v>51</v>
      </c>
    </row>
    <row r="122" spans="2:4" x14ac:dyDescent="0.25">
      <c r="B122" s="63" t="s">
        <v>24</v>
      </c>
      <c r="C122" s="79">
        <v>4900000</v>
      </c>
      <c r="D122" s="87" t="s">
        <v>51</v>
      </c>
    </row>
    <row r="123" spans="2:4" x14ac:dyDescent="0.25">
      <c r="B123" s="63" t="s">
        <v>25</v>
      </c>
      <c r="C123" s="79">
        <v>36135000</v>
      </c>
      <c r="D123" s="87" t="s">
        <v>51</v>
      </c>
    </row>
    <row r="125" spans="2:4" x14ac:dyDescent="0.25">
      <c r="B125" s="80" t="s">
        <v>26</v>
      </c>
      <c r="C125" s="81"/>
    </row>
    <row r="126" spans="2:4" x14ac:dyDescent="0.25">
      <c r="B126" s="82" t="s">
        <v>27</v>
      </c>
      <c r="C126" s="83">
        <v>10000000000</v>
      </c>
      <c r="D126" s="88">
        <v>6955439962</v>
      </c>
    </row>
    <row r="127" spans="2:4" ht="23.25" x14ac:dyDescent="0.25">
      <c r="B127" s="82" t="s">
        <v>28</v>
      </c>
      <c r="C127" s="83">
        <v>600000000</v>
      </c>
      <c r="D127" s="87" t="s">
        <v>51</v>
      </c>
    </row>
  </sheetData>
  <mergeCells count="2">
    <mergeCell ref="B3:C3"/>
    <mergeCell ref="B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RELACION DE BIENES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Paulo Cesar Rodriguez Ospina</cp:lastModifiedBy>
  <cp:lastPrinted>2019-01-08T13:08:57Z</cp:lastPrinted>
  <dcterms:created xsi:type="dcterms:W3CDTF">2016-10-24T19:53:39Z</dcterms:created>
  <dcterms:modified xsi:type="dcterms:W3CDTF">2021-07-30T16:02:59Z</dcterms:modified>
</cp:coreProperties>
</file>